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2"/>
  </bookViews>
  <sheets>
    <sheet name="Water Fin Performance" sheetId="1" r:id="rId1"/>
    <sheet name="Water Fin Position" sheetId="2" r:id="rId2"/>
    <sheet name="Water cash flow" sheetId="3" r:id="rId3"/>
  </sheets>
  <definedNames>
    <definedName name="_xlnm.Print_Area" localSheetId="2">'Water cash flow'!$A$1:$L$43</definedName>
    <definedName name="_xlnm.Print_Area" localSheetId="0">'Water Fin Performance'!$A$1:$L$57</definedName>
    <definedName name="_xlnm.Print_Area" localSheetId="1">'Water Fin Position'!$A$1:$L$54</definedName>
  </definedNames>
  <calcPr fullCalcOnLoad="1"/>
</workbook>
</file>

<file path=xl/sharedStrings.xml><?xml version="1.0" encoding="utf-8"?>
<sst xmlns="http://schemas.openxmlformats.org/spreadsheetml/2006/main" count="219" uniqueCount="148">
  <si>
    <t>Summary - Table A4 Budgeted Financial Performance ( Water management ) for 4th Quarter ended 30 June 2020 (Figures Finalised as at 2020/10/30)</t>
  </si>
  <si>
    <t>Description</t>
  </si>
  <si>
    <t>Ref</t>
  </si>
  <si>
    <t>2016/17</t>
  </si>
  <si>
    <t>2017/18</t>
  </si>
  <si>
    <t>2018/19</t>
  </si>
  <si>
    <t>Current year 2019/20</t>
  </si>
  <si>
    <t>2020/21 Medium Term Revenue &amp; Expenditure Framework</t>
  </si>
  <si>
    <t>R thousands</t>
  </si>
  <si>
    <t>1</t>
  </si>
  <si>
    <t>Audited Outcome</t>
  </si>
  <si>
    <t>Original Budget</t>
  </si>
  <si>
    <t>Adjusted Budget</t>
  </si>
  <si>
    <t>Full Year Forecast</t>
  </si>
  <si>
    <t>Pre-audit Outcome</t>
  </si>
  <si>
    <t>Budget Year 2020/21</t>
  </si>
  <si>
    <t>Budget Year 2021/22</t>
  </si>
  <si>
    <t>Budget Year 2022/23</t>
  </si>
  <si>
    <t>Revenue By Source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</si>
  <si>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</si>
  <si>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</si>
  <si>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</si>
  <si>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</si>
  <si>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</si>
  <si>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</si>
  <si>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</si>
  <si>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</si>
  <si>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</si>
  <si>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</si>
  <si>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</si>
  <si>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</si>
  <si>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</si>
  <si>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</si>
  <si>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</si>
  <si>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</si>
  <si>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</si>
  <si>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</si>
  <si>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</si>
  <si>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</si>
  <si>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</si>
  <si>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</si>
  <si>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</si>
  <si>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</si>
  <si>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</si>
  <si>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</si>
  <si>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</si>
  <si>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</si>
  <si>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Other expenditure</t>
  </si>
  <si>
    <t>4,5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</si>
  <si>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</si>
  <si>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</si>
  <si>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</si>
  <si>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</si>
  <si>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</si>
  <si>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6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</si>
  <si>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</si>
  <si>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</si>
  <si>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</si>
  <si>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</si>
  <si>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</si>
  <si>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</si>
  <si>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</si>
  <si>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</si>
  <si>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</si>
  <si>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</si>
  <si>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</si>
  <si>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</si>
  <si>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</si>
  <si>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</si>
  <si>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</si>
  <si>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</si>
  <si>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</si>
  <si>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</si>
  <si>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5. Net assets must balance with Total Community Wealth/Equity</t>
  </si>
  <si>
    <t>4. Detail to be provided in Table SA3. Includes reserves to be funded by statute.</t>
  </si>
  <si>
    <t>3. Include 'Construction-work-in-progress' (disclosed separately in annual financial statements)</t>
  </si>
  <si>
    <t>2. Include completed low cost housing to be transferred to beneficiaries within 12 months</t>
  </si>
  <si>
    <t>1. Detail to be provided in Table SA3</t>
  </si>
  <si>
    <t>5</t>
  </si>
  <si>
    <t>TOTAL COMMUNITY WEALTH/EQUITY</t>
  </si>
  <si>
    <t>4</t>
  </si>
  <si>
    <t>Reserves</t>
  </si>
  <si>
    <t>Accumulated Surplus/(Deficit)</t>
  </si>
  <si>
    <t>COMMUNITY WEALTH/EQUITY</t>
  </si>
  <si>
    <t>NET ASSETS</t>
  </si>
  <si>
    <t>TOTAL LIABILITIES</t>
  </si>
  <si>
    <t>Total non current liabilities</t>
  </si>
  <si>
    <t>Provisions</t>
  </si>
  <si>
    <t>Financial liabilities</t>
  </si>
  <si>
    <t>Non current liabilities</t>
  </si>
  <si>
    <t>Total current liabilities</t>
  </si>
  <si>
    <t>Trade and other payables</t>
  </si>
  <si>
    <t>Consumer deposits</t>
  </si>
  <si>
    <t>Borrowing</t>
  </si>
  <si>
    <t>Bank overdraft</t>
  </si>
  <si>
    <t>Current liabilities</t>
  </si>
  <si>
    <t>LIABILITIES</t>
  </si>
  <si>
    <t>TOTAL ASSETS</t>
  </si>
  <si>
    <t>Total non current assets</t>
  </si>
  <si>
    <t>Other non-current assets</t>
  </si>
  <si>
    <t>Intangible</t>
  </si>
  <si>
    <t>Biological</t>
  </si>
  <si>
    <t>Property, plant and equipment</t>
  </si>
  <si>
    <t>Investment in Associate</t>
  </si>
  <si>
    <t>Investment property</t>
  </si>
  <si>
    <t>Investments</t>
  </si>
  <si>
    <t>Long-term receivables</t>
  </si>
  <si>
    <t>Non current assets</t>
  </si>
  <si>
    <t>Total current assets</t>
  </si>
  <si>
    <t>Inventory</t>
  </si>
  <si>
    <t>Current portion of long-term receivables</t>
  </si>
  <si>
    <t>Other debtors</t>
  </si>
  <si>
    <t>Consumer debtors</t>
  </si>
  <si>
    <t>Call deposits and investments</t>
  </si>
  <si>
    <t>Cash</t>
  </si>
  <si>
    <t>Current assets</t>
  </si>
  <si>
    <t>ASSETS</t>
  </si>
  <si>
    <t>Summary - Table A6 Budgeted Financial Position ( Water management ) for 4th Quarter ended 30 June 2020 (Figures Finalised as at 2020/10/30)</t>
  </si>
  <si>
    <t>2. Cash equivalents includes investments with maturities of 3 months or less</t>
  </si>
  <si>
    <t>1. Local/District municipalities to include transfers from/to District/Local Municipalities</t>
  </si>
  <si>
    <t>Cash/cash equivalents at the year end:</t>
  </si>
  <si>
    <t>Cash/cash equivalents at the year begin:</t>
  </si>
  <si>
    <t>NET INCREASE/ (DECREASE) IN CASH HELD</t>
  </si>
  <si>
    <t>NET CASH FROM/(USED) FINANCING ACTIVITIES</t>
  </si>
  <si>
    <t>Repayment of borrowing</t>
  </si>
  <si>
    <t>Payments</t>
  </si>
  <si>
    <t>Increase (decrease) in consumer deposits</t>
  </si>
  <si>
    <t>Borrowing long term/refinancing</t>
  </si>
  <si>
    <t>Short term loans</t>
  </si>
  <si>
    <t>Receipts</t>
  </si>
  <si>
    <t>CASH FLOWS FROM FINANCING ACTIVITIES</t>
  </si>
  <si>
    <t>NET CASH FROM/(USED) INVESTING ACTIVITIES</t>
  </si>
  <si>
    <t>Capital assets</t>
  </si>
  <si>
    <t>Decrease (increase) in non-current investments</t>
  </si>
  <si>
    <t>Decrease (increase) in non-current receivables</t>
  </si>
  <si>
    <t>Decrease (Increase) in non-current debtors (not used)</t>
  </si>
  <si>
    <t>Proceeds on disposal of PPE</t>
  </si>
  <si>
    <t>CASH FLOWS FROM INVESTING ACTIVITIES</t>
  </si>
  <si>
    <t>NET CASH FROM/(USED) OPERATING ACTIVITIES</t>
  </si>
  <si>
    <t>Transfers and Grants</t>
  </si>
  <si>
    <t>Suppliers and employees</t>
  </si>
  <si>
    <t>Dividends</t>
  </si>
  <si>
    <t>Interest</t>
  </si>
  <si>
    <t>Transfers and Subsidies - Capital</t>
  </si>
  <si>
    <t>Transfers and Subsidies - Operational</t>
  </si>
  <si>
    <t>Service charges</t>
  </si>
  <si>
    <t>CASH FLOW FROM OPERATING ACTIVITIES</t>
  </si>
  <si>
    <t>Summary - Table A7 Budgeted Cash Flows ( Water management ) for 4th Quarter ended 30 June 2020 (Figures Finalised as at 2020/10/30)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</si>
</sst>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,;\(#,###,\)"/>
    <numFmt numFmtId="178" formatCode="_(* #,##0,_);_(* \(#,##0,\);_(* &quot;–&quot;?_);_(@_)"/>
    <numFmt numFmtId="179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3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4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179" fontId="3" fillId="0" borderId="17" xfId="0" applyNumberFormat="1" applyFont="1" applyBorder="1" applyAlignment="1" applyProtection="1">
      <alignment horizontal="center"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26" xfId="0" applyNumberFormat="1" applyFont="1" applyBorder="1" applyAlignment="1" applyProtection="1">
      <alignment horizontal="center"/>
      <protection/>
    </xf>
    <xf numFmtId="179" fontId="3" fillId="0" borderId="27" xfId="0" applyNumberFormat="1" applyFont="1" applyBorder="1" applyAlignment="1" applyProtection="1">
      <alignment horizontal="center"/>
      <protection/>
    </xf>
    <xf numFmtId="179" fontId="3" fillId="0" borderId="16" xfId="0" applyNumberFormat="1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179" fontId="5" fillId="0" borderId="28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indent="1"/>
      <protection/>
    </xf>
    <xf numFmtId="179" fontId="5" fillId="0" borderId="13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Border="1" applyAlignment="1" applyProtection="1">
      <alignment/>
      <protection/>
    </xf>
    <xf numFmtId="179" fontId="5" fillId="0" borderId="15" xfId="0" applyNumberFormat="1" applyFont="1" applyBorder="1" applyAlignment="1" applyProtection="1">
      <alignment/>
      <protection/>
    </xf>
    <xf numFmtId="179" fontId="5" fillId="0" borderId="14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9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79" fontId="3" fillId="0" borderId="31" xfId="0" applyNumberFormat="1" applyFont="1" applyBorder="1" applyAlignment="1" applyProtection="1">
      <alignment vertical="top"/>
      <protection/>
    </xf>
    <xf numFmtId="179" fontId="3" fillId="0" borderId="32" xfId="0" applyNumberFormat="1" applyFont="1" applyBorder="1" applyAlignment="1" applyProtection="1">
      <alignment vertical="top"/>
      <protection/>
    </xf>
    <xf numFmtId="179" fontId="3" fillId="0" borderId="33" xfId="0" applyNumberFormat="1" applyFont="1" applyBorder="1" applyAlignment="1" applyProtection="1">
      <alignment vertical="top"/>
      <protection/>
    </xf>
    <xf numFmtId="179" fontId="3" fillId="0" borderId="34" xfId="0" applyNumberFormat="1" applyFont="1" applyBorder="1" applyAlignment="1" applyProtection="1">
      <alignment vertical="top"/>
      <protection/>
    </xf>
    <xf numFmtId="179" fontId="3" fillId="0" borderId="35" xfId="0" applyNumberFormat="1" applyFont="1" applyBorder="1" applyAlignment="1" applyProtection="1">
      <alignment vertical="top"/>
      <protection/>
    </xf>
    <xf numFmtId="179" fontId="3" fillId="0" borderId="36" xfId="0" applyNumberFormat="1" applyFont="1" applyBorder="1" applyAlignment="1" applyProtection="1">
      <alignment vertical="top"/>
      <protection/>
    </xf>
    <xf numFmtId="0" fontId="5" fillId="0" borderId="23" xfId="0" applyNumberFormat="1" applyFont="1" applyBorder="1" applyAlignment="1" applyProtection="1">
      <alignment/>
      <protection/>
    </xf>
    <xf numFmtId="179" fontId="5" fillId="0" borderId="28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79" fontId="3" fillId="0" borderId="37" xfId="0" applyNumberFormat="1" applyFont="1" applyBorder="1" applyAlignment="1" applyProtection="1">
      <alignment/>
      <protection/>
    </xf>
    <xf numFmtId="179" fontId="3" fillId="0" borderId="38" xfId="0" applyNumberFormat="1" applyFont="1" applyBorder="1" applyAlignment="1" applyProtection="1">
      <alignment/>
      <protection/>
    </xf>
    <xf numFmtId="179" fontId="3" fillId="0" borderId="39" xfId="0" applyNumberFormat="1" applyFont="1" applyBorder="1" applyAlignment="1" applyProtection="1">
      <alignment/>
      <protection/>
    </xf>
    <xf numFmtId="179" fontId="3" fillId="0" borderId="40" xfId="0" applyNumberFormat="1" applyFont="1" applyBorder="1" applyAlignment="1" applyProtection="1">
      <alignment/>
      <protection/>
    </xf>
    <xf numFmtId="179" fontId="3" fillId="0" borderId="41" xfId="0" applyNumberFormat="1" applyFont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/>
      <protection/>
    </xf>
    <xf numFmtId="179" fontId="3" fillId="0" borderId="10" xfId="0" applyNumberFormat="1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9" fontId="3" fillId="0" borderId="15" xfId="0" applyNumberFormat="1" applyFont="1" applyBorder="1" applyAlignment="1" applyProtection="1">
      <alignment/>
      <protection/>
    </xf>
    <xf numFmtId="179" fontId="3" fillId="0" borderId="14" xfId="0" applyNumberFormat="1" applyFont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vertical="top" wrapText="1" indent="1"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3" fillId="0" borderId="0" xfId="42" applyNumberFormat="1" applyFont="1" applyFill="1" applyBorder="1" applyAlignment="1" applyProtection="1">
      <alignment/>
      <protection/>
    </xf>
    <xf numFmtId="179" fontId="3" fillId="0" borderId="10" xfId="42" applyNumberFormat="1" applyFont="1" applyFill="1" applyBorder="1" applyAlignment="1" applyProtection="1">
      <alignment/>
      <protection/>
    </xf>
    <xf numFmtId="179" fontId="3" fillId="0" borderId="13" xfId="42" applyNumberFormat="1" applyFont="1" applyFill="1" applyBorder="1" applyAlignment="1" applyProtection="1">
      <alignment/>
      <protection/>
    </xf>
    <xf numFmtId="179" fontId="3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horizontal="left" wrapText="1"/>
      <protection/>
    </xf>
    <xf numFmtId="179" fontId="3" fillId="0" borderId="37" xfId="0" applyNumberFormat="1" applyFont="1" applyFill="1" applyBorder="1" applyAlignment="1" applyProtection="1">
      <alignment vertical="top"/>
      <protection/>
    </xf>
    <xf numFmtId="179" fontId="3" fillId="0" borderId="38" xfId="0" applyNumberFormat="1" applyFont="1" applyFill="1" applyBorder="1" applyAlignment="1" applyProtection="1">
      <alignment vertical="top"/>
      <protection/>
    </xf>
    <xf numFmtId="179" fontId="3" fillId="0" borderId="39" xfId="0" applyNumberFormat="1" applyFont="1" applyFill="1" applyBorder="1" applyAlignment="1" applyProtection="1">
      <alignment vertical="top"/>
      <protection/>
    </xf>
    <xf numFmtId="179" fontId="3" fillId="0" borderId="40" xfId="0" applyNumberFormat="1" applyFont="1" applyFill="1" applyBorder="1" applyAlignment="1" applyProtection="1">
      <alignment vertical="top"/>
      <protection/>
    </xf>
    <xf numFmtId="179" fontId="3" fillId="0" borderId="41" xfId="0" applyNumberFormat="1" applyFont="1" applyFill="1" applyBorder="1" applyAlignment="1" applyProtection="1">
      <alignment vertical="top"/>
      <protection/>
    </xf>
    <xf numFmtId="179" fontId="5" fillId="0" borderId="13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wrapText="1"/>
      <protection/>
    </xf>
    <xf numFmtId="179" fontId="3" fillId="0" borderId="37" xfId="0" applyNumberFormat="1" applyFont="1" applyFill="1" applyBorder="1" applyAlignment="1" applyProtection="1">
      <alignment/>
      <protection/>
    </xf>
    <xf numFmtId="179" fontId="3" fillId="0" borderId="38" xfId="0" applyNumberFormat="1" applyFont="1" applyFill="1" applyBorder="1" applyAlignment="1" applyProtection="1">
      <alignment/>
      <protection/>
    </xf>
    <xf numFmtId="179" fontId="3" fillId="0" borderId="39" xfId="0" applyNumberFormat="1" applyFont="1" applyFill="1" applyBorder="1" applyAlignment="1" applyProtection="1">
      <alignment/>
      <protection/>
    </xf>
    <xf numFmtId="179" fontId="3" fillId="0" borderId="40" xfId="0" applyNumberFormat="1" applyFont="1" applyFill="1" applyBorder="1" applyAlignment="1" applyProtection="1">
      <alignment/>
      <protection/>
    </xf>
    <xf numFmtId="179" fontId="3" fillId="0" borderId="41" xfId="0" applyNumberFormat="1" applyFont="1" applyFill="1" applyBorder="1" applyAlignment="1" applyProtection="1">
      <alignment/>
      <protection/>
    </xf>
    <xf numFmtId="179" fontId="5" fillId="0" borderId="42" xfId="42" applyNumberFormat="1" applyFont="1" applyFill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79" fontId="3" fillId="0" borderId="44" xfId="0" applyNumberFormat="1" applyFont="1" applyFill="1" applyBorder="1" applyAlignment="1" applyProtection="1">
      <alignment/>
      <protection/>
    </xf>
    <xf numFmtId="179" fontId="3" fillId="0" borderId="44" xfId="0" applyNumberFormat="1" applyFont="1" applyBorder="1" applyAlignment="1" applyProtection="1">
      <alignment/>
      <protection/>
    </xf>
    <xf numFmtId="179" fontId="3" fillId="0" borderId="45" xfId="0" applyNumberFormat="1" applyFont="1" applyFill="1" applyBorder="1" applyAlignment="1" applyProtection="1">
      <alignment/>
      <protection/>
    </xf>
    <xf numFmtId="179" fontId="3" fillId="0" borderId="46" xfId="0" applyNumberFormat="1" applyFont="1" applyFill="1" applyBorder="1" applyAlignment="1" applyProtection="1">
      <alignment/>
      <protection/>
    </xf>
    <xf numFmtId="179" fontId="3" fillId="0" borderId="47" xfId="0" applyNumberFormat="1" applyFont="1" applyBorder="1" applyAlignment="1" applyProtection="1">
      <alignment/>
      <protection/>
    </xf>
    <xf numFmtId="179" fontId="3" fillId="0" borderId="48" xfId="0" applyNumberFormat="1" applyFont="1" applyBorder="1" applyAlignment="1" applyProtection="1">
      <alignment/>
      <protection/>
    </xf>
    <xf numFmtId="179" fontId="3" fillId="0" borderId="43" xfId="0" applyNumberFormat="1" applyFont="1" applyBorder="1" applyAlignment="1" applyProtection="1">
      <alignment/>
      <protection/>
    </xf>
    <xf numFmtId="179" fontId="3" fillId="0" borderId="4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57" applyFont="1">
      <alignment/>
      <protection/>
    </xf>
    <xf numFmtId="0" fontId="5" fillId="0" borderId="0" xfId="57" applyFont="1" applyProtection="1">
      <alignment/>
      <protection/>
    </xf>
    <xf numFmtId="179" fontId="3" fillId="0" borderId="47" xfId="57" applyNumberFormat="1" applyFont="1" applyFill="1" applyBorder="1" applyProtection="1">
      <alignment/>
      <protection/>
    </xf>
    <xf numFmtId="179" fontId="3" fillId="0" borderId="44" xfId="57" applyNumberFormat="1" applyFont="1" applyFill="1" applyBorder="1" applyProtection="1">
      <alignment/>
      <protection/>
    </xf>
    <xf numFmtId="179" fontId="3" fillId="0" borderId="43" xfId="57" applyNumberFormat="1" applyFont="1" applyFill="1" applyBorder="1" applyProtection="1">
      <alignment/>
      <protection/>
    </xf>
    <xf numFmtId="179" fontId="3" fillId="0" borderId="46" xfId="57" applyNumberFormat="1" applyFont="1" applyFill="1" applyBorder="1" applyProtection="1">
      <alignment/>
      <protection/>
    </xf>
    <xf numFmtId="179" fontId="3" fillId="0" borderId="48" xfId="57" applyNumberFormat="1" applyFont="1" applyFill="1" applyBorder="1" applyProtection="1">
      <alignment/>
      <protection/>
    </xf>
    <xf numFmtId="0" fontId="5" fillId="0" borderId="44" xfId="57" applyFont="1" applyFill="1" applyBorder="1" applyAlignment="1" applyProtection="1">
      <alignment horizontal="center"/>
      <protection/>
    </xf>
    <xf numFmtId="0" fontId="3" fillId="0" borderId="48" xfId="57" applyFont="1" applyFill="1" applyBorder="1" applyProtection="1">
      <alignment/>
      <protection/>
    </xf>
    <xf numFmtId="179" fontId="5" fillId="0" borderId="28" xfId="57" applyNumberFormat="1" applyFont="1" applyFill="1" applyBorder="1" applyProtection="1">
      <alignment/>
      <protection/>
    </xf>
    <xf numFmtId="179" fontId="5" fillId="0" borderId="10" xfId="57" applyNumberFormat="1" applyFont="1" applyFill="1" applyBorder="1" applyProtection="1">
      <alignment/>
      <protection/>
    </xf>
    <xf numFmtId="179" fontId="5" fillId="0" borderId="12" xfId="57" applyNumberFormat="1" applyFont="1" applyFill="1" applyBorder="1" applyProtection="1">
      <alignment/>
      <protection/>
    </xf>
    <xf numFmtId="179" fontId="5" fillId="0" borderId="0" xfId="57" applyNumberFormat="1" applyFont="1" applyFill="1" applyBorder="1" applyProtection="1">
      <alignment/>
      <protection/>
    </xf>
    <xf numFmtId="179" fontId="5" fillId="0" borderId="23" xfId="57" applyNumberFormat="1" applyFont="1" applyFill="1" applyBorder="1" applyProtection="1">
      <alignment/>
      <protection/>
    </xf>
    <xf numFmtId="0" fontId="5" fillId="0" borderId="10" xfId="57" applyFont="1" applyFill="1" applyBorder="1" applyAlignment="1" applyProtection="1">
      <alignment horizontal="center"/>
      <protection/>
    </xf>
    <xf numFmtId="0" fontId="5" fillId="0" borderId="23" xfId="57" applyFont="1" applyFill="1" applyBorder="1" applyAlignment="1" applyProtection="1">
      <alignment horizontal="left" indent="1"/>
      <protection/>
    </xf>
    <xf numFmtId="0" fontId="3" fillId="0" borderId="23" xfId="57" applyFont="1" applyFill="1" applyBorder="1" applyProtection="1">
      <alignment/>
      <protection/>
    </xf>
    <xf numFmtId="0" fontId="5" fillId="0" borderId="23" xfId="57" applyFont="1" applyFill="1" applyBorder="1" applyProtection="1">
      <alignment/>
      <protection/>
    </xf>
    <xf numFmtId="179" fontId="3" fillId="0" borderId="22" xfId="57" applyNumberFormat="1" applyFont="1" applyFill="1" applyBorder="1" applyProtection="1">
      <alignment/>
      <protection/>
    </xf>
    <xf numFmtId="179" fontId="3" fillId="0" borderId="21" xfId="57" applyNumberFormat="1" applyFont="1" applyFill="1" applyBorder="1" applyProtection="1">
      <alignment/>
      <protection/>
    </xf>
    <xf numFmtId="179" fontId="3" fillId="0" borderId="52" xfId="57" applyNumberFormat="1" applyFont="1" applyFill="1" applyBorder="1" applyProtection="1">
      <alignment/>
      <protection/>
    </xf>
    <xf numFmtId="179" fontId="3" fillId="0" borderId="49" xfId="57" applyNumberFormat="1" applyFont="1" applyFill="1" applyBorder="1" applyProtection="1">
      <alignment/>
      <protection/>
    </xf>
    <xf numFmtId="179" fontId="3" fillId="0" borderId="20" xfId="57" applyNumberFormat="1" applyFont="1" applyFill="1" applyBorder="1" applyProtection="1">
      <alignment/>
      <protection/>
    </xf>
    <xf numFmtId="0" fontId="5" fillId="0" borderId="21" xfId="57" applyFont="1" applyFill="1" applyBorder="1" applyAlignment="1" applyProtection="1">
      <alignment horizontal="center"/>
      <protection/>
    </xf>
    <xf numFmtId="0" fontId="3" fillId="0" borderId="20" xfId="57" applyFont="1" applyFill="1" applyBorder="1" applyProtection="1">
      <alignment/>
      <protection/>
    </xf>
    <xf numFmtId="179" fontId="3" fillId="0" borderId="34" xfId="57" applyNumberFormat="1" applyFont="1" applyFill="1" applyBorder="1" applyProtection="1">
      <alignment/>
      <protection/>
    </xf>
    <xf numFmtId="179" fontId="3" fillId="0" borderId="31" xfId="57" applyNumberFormat="1" applyFont="1" applyFill="1" applyBorder="1" applyProtection="1">
      <alignment/>
      <protection/>
    </xf>
    <xf numFmtId="179" fontId="3" fillId="0" borderId="53" xfId="57" applyNumberFormat="1" applyFont="1" applyFill="1" applyBorder="1" applyProtection="1">
      <alignment/>
      <protection/>
    </xf>
    <xf numFmtId="179" fontId="3" fillId="0" borderId="33" xfId="57" applyNumberFormat="1" applyFont="1" applyFill="1" applyBorder="1" applyProtection="1">
      <alignment/>
      <protection/>
    </xf>
    <xf numFmtId="179" fontId="3" fillId="0" borderId="30" xfId="57" applyNumberFormat="1" applyFont="1" applyFill="1" applyBorder="1" applyProtection="1">
      <alignment/>
      <protection/>
    </xf>
    <xf numFmtId="0" fontId="5" fillId="0" borderId="31" xfId="57" applyFont="1" applyFill="1" applyBorder="1" applyAlignment="1" applyProtection="1">
      <alignment horizontal="center"/>
      <protection/>
    </xf>
    <xf numFmtId="0" fontId="3" fillId="0" borderId="30" xfId="57" applyFont="1" applyFill="1" applyBorder="1" applyProtection="1">
      <alignment/>
      <protection/>
    </xf>
    <xf numFmtId="179" fontId="3" fillId="0" borderId="54" xfId="57" applyNumberFormat="1" applyFont="1" applyFill="1" applyBorder="1" applyProtection="1">
      <alignment/>
      <protection/>
    </xf>
    <xf numFmtId="179" fontId="3" fillId="0" borderId="37" xfId="57" applyNumberFormat="1" applyFont="1" applyFill="1" applyBorder="1" applyProtection="1">
      <alignment/>
      <protection/>
    </xf>
    <xf numFmtId="179" fontId="3" fillId="0" borderId="55" xfId="57" applyNumberFormat="1" applyFont="1" applyFill="1" applyBorder="1" applyProtection="1">
      <alignment/>
      <protection/>
    </xf>
    <xf numFmtId="179" fontId="3" fillId="0" borderId="56" xfId="57" applyNumberFormat="1" applyFont="1" applyFill="1" applyBorder="1" applyProtection="1">
      <alignment/>
      <protection/>
    </xf>
    <xf numFmtId="0" fontId="5" fillId="0" borderId="57" xfId="57" applyFont="1" applyFill="1" applyBorder="1" applyAlignment="1" applyProtection="1">
      <alignment horizontal="center"/>
      <protection/>
    </xf>
    <xf numFmtId="0" fontId="6" fillId="0" borderId="10" xfId="57" applyFont="1" applyFill="1" applyBorder="1" applyAlignment="1" applyProtection="1">
      <alignment horizontal="center"/>
      <protection/>
    </xf>
    <xf numFmtId="179" fontId="3" fillId="0" borderId="39" xfId="57" applyNumberFormat="1" applyFont="1" applyFill="1" applyBorder="1" applyProtection="1">
      <alignment/>
      <protection/>
    </xf>
    <xf numFmtId="179" fontId="5" fillId="0" borderId="28" xfId="42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179" fontId="5" fillId="0" borderId="23" xfId="42" applyNumberFormat="1" applyFont="1" applyFill="1" applyBorder="1" applyAlignment="1" applyProtection="1">
      <alignment/>
      <protection/>
    </xf>
    <xf numFmtId="179" fontId="3" fillId="0" borderId="24" xfId="57" applyNumberFormat="1" applyFont="1" applyFill="1" applyBorder="1" applyAlignment="1" applyProtection="1">
      <alignment horizontal="center"/>
      <protection/>
    </xf>
    <xf numFmtId="179" fontId="3" fillId="0" borderId="17" xfId="57" applyNumberFormat="1" applyFont="1" applyFill="1" applyBorder="1" applyAlignment="1" applyProtection="1">
      <alignment horizontal="center"/>
      <protection/>
    </xf>
    <xf numFmtId="179" fontId="3" fillId="0" borderId="16" xfId="57" applyNumberFormat="1" applyFont="1" applyFill="1" applyBorder="1" applyAlignment="1" applyProtection="1">
      <alignment horizontal="center"/>
      <protection/>
    </xf>
    <xf numFmtId="179" fontId="3" fillId="0" borderId="27" xfId="57" applyNumberFormat="1" applyFont="1" applyFill="1" applyBorder="1" applyAlignment="1" applyProtection="1">
      <alignment horizontal="center"/>
      <protection/>
    </xf>
    <xf numFmtId="179" fontId="3" fillId="0" borderId="25" xfId="57" applyNumberFormat="1" applyFont="1" applyFill="1" applyBorder="1" applyAlignment="1" applyProtection="1">
      <alignment horizontal="center"/>
      <protection/>
    </xf>
    <xf numFmtId="0" fontId="5" fillId="0" borderId="17" xfId="57" applyFont="1" applyFill="1" applyBorder="1" applyAlignment="1" applyProtection="1">
      <alignment horizontal="center"/>
      <protection/>
    </xf>
    <xf numFmtId="0" fontId="3" fillId="0" borderId="22" xfId="57" applyFont="1" applyFill="1" applyBorder="1" applyAlignment="1" applyProtection="1">
      <alignment horizontal="center" vertical="center" wrapText="1"/>
      <protection/>
    </xf>
    <xf numFmtId="0" fontId="3" fillId="0" borderId="21" xfId="57" applyFont="1" applyFill="1" applyBorder="1" applyAlignment="1" applyProtection="1">
      <alignment horizontal="center" vertical="center" wrapText="1"/>
      <protection/>
    </xf>
    <xf numFmtId="0" fontId="3" fillId="0" borderId="20" xfId="57" applyFont="1" applyFill="1" applyBorder="1" applyAlignment="1" applyProtection="1">
      <alignment horizontal="center" vertical="center" wrapText="1"/>
      <protection/>
    </xf>
    <xf numFmtId="0" fontId="3" fillId="0" borderId="49" xfId="57" applyFont="1" applyFill="1" applyBorder="1" applyAlignment="1" applyProtection="1">
      <alignment horizontal="center" vertical="center" wrapText="1"/>
      <protection/>
    </xf>
    <xf numFmtId="0" fontId="3" fillId="0" borderId="21" xfId="57" applyFont="1" applyFill="1" applyBorder="1" applyAlignment="1" applyProtection="1">
      <alignment vertical="center"/>
      <protection/>
    </xf>
    <xf numFmtId="0" fontId="3" fillId="0" borderId="20" xfId="57" applyFont="1" applyFill="1" applyBorder="1" applyAlignment="1" applyProtection="1">
      <alignment horizontal="left" vertical="center"/>
      <protection/>
    </xf>
    <xf numFmtId="0" fontId="3" fillId="0" borderId="19" xfId="57" applyFont="1" applyFill="1" applyBorder="1" applyAlignment="1" applyProtection="1">
      <alignment horizontal="center" vertical="center" wrapText="1"/>
      <protection/>
    </xf>
    <xf numFmtId="0" fontId="3" fillId="0" borderId="51" xfId="57" applyFont="1" applyFill="1" applyBorder="1" applyAlignment="1" applyProtection="1">
      <alignment horizontal="center" vertical="center" wrapText="1"/>
      <protection/>
    </xf>
    <xf numFmtId="0" fontId="3" fillId="0" borderId="50" xfId="57" applyFont="1" applyFill="1" applyBorder="1" applyAlignment="1" applyProtection="1">
      <alignment horizontal="center" vertical="center" wrapText="1"/>
      <protection/>
    </xf>
    <xf numFmtId="0" fontId="3" fillId="0" borderId="51" xfId="57" applyFont="1" applyFill="1" applyBorder="1" applyAlignment="1" applyProtection="1">
      <alignment horizontal="center" vertical="center"/>
      <protection/>
    </xf>
    <xf numFmtId="0" fontId="3" fillId="0" borderId="50" xfId="57" applyFont="1" applyFill="1" applyBorder="1" applyAlignment="1" applyProtection="1">
      <alignment horizontal="center" vertical="center"/>
      <protection/>
    </xf>
    <xf numFmtId="0" fontId="3" fillId="0" borderId="19" xfId="57" applyFont="1" applyFill="1" applyBorder="1" applyAlignment="1" applyProtection="1">
      <alignment horizontal="center" vertical="center" wrapText="1"/>
      <protection/>
    </xf>
    <xf numFmtId="0" fontId="3" fillId="0" borderId="18" xfId="57" applyFont="1" applyFill="1" applyBorder="1" applyAlignment="1" applyProtection="1">
      <alignment horizontal="center" vertical="center" wrapText="1"/>
      <protection/>
    </xf>
    <xf numFmtId="0" fontId="3" fillId="0" borderId="17" xfId="57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 applyProtection="1">
      <alignment horizontal="center" vertical="center"/>
      <protection/>
    </xf>
    <xf numFmtId="0" fontId="2" fillId="0" borderId="49" xfId="57" applyFont="1" applyBorder="1" applyAlignment="1" applyProtection="1">
      <alignment/>
      <protection/>
    </xf>
    <xf numFmtId="0" fontId="5" fillId="0" borderId="20" xfId="57" applyFont="1" applyFill="1" applyBorder="1" applyAlignment="1" applyProtection="1">
      <alignment horizontal="left" indent="1"/>
      <protection/>
    </xf>
    <xf numFmtId="179" fontId="3" fillId="0" borderId="28" xfId="57" applyNumberFormat="1" applyFont="1" applyFill="1" applyBorder="1" applyProtection="1">
      <alignment/>
      <protection/>
    </xf>
    <xf numFmtId="179" fontId="3" fillId="0" borderId="10" xfId="57" applyNumberFormat="1" applyFont="1" applyFill="1" applyBorder="1" applyProtection="1">
      <alignment/>
      <protection/>
    </xf>
    <xf numFmtId="179" fontId="3" fillId="0" borderId="12" xfId="57" applyNumberFormat="1" applyFont="1" applyFill="1" applyBorder="1" applyProtection="1">
      <alignment/>
      <protection/>
    </xf>
    <xf numFmtId="179" fontId="3" fillId="0" borderId="0" xfId="57" applyNumberFormat="1" applyFont="1" applyFill="1" applyBorder="1" applyProtection="1">
      <alignment/>
      <protection/>
    </xf>
    <xf numFmtId="179" fontId="3" fillId="0" borderId="23" xfId="57" applyNumberFormat="1" applyFont="1" applyFill="1" applyBorder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10</v>
      </c>
      <c r="F3" s="19" t="s">
        <v>11</v>
      </c>
      <c r="G3" s="17" t="s">
        <v>12</v>
      </c>
      <c r="H3" s="17" t="s">
        <v>13</v>
      </c>
      <c r="I3" s="18" t="s">
        <v>14</v>
      </c>
      <c r="J3" s="19" t="s">
        <v>15</v>
      </c>
      <c r="K3" s="17" t="s">
        <v>16</v>
      </c>
      <c r="L3" s="18" t="s">
        <v>17</v>
      </c>
    </row>
    <row r="4" spans="1:12" ht="13.5">
      <c r="A4" s="20" t="s">
        <v>18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3.5">
      <c r="A5" s="28" t="s">
        <v>19</v>
      </c>
      <c r="B5" s="29" t="s">
        <v>20</v>
      </c>
      <c r="C5" s="4">
        <v>0</v>
      </c>
      <c r="D5" s="4">
        <v>34245439</v>
      </c>
      <c r="E5" s="5">
        <v>35437007</v>
      </c>
      <c r="F5" s="6">
        <v>-283425</v>
      </c>
      <c r="G5" s="4">
        <v>342575</v>
      </c>
      <c r="H5" s="7">
        <v>342575</v>
      </c>
      <c r="I5" s="8">
        <v>7209689</v>
      </c>
      <c r="J5" s="6">
        <v>-2744283</v>
      </c>
      <c r="K5" s="4">
        <v>-2877688</v>
      </c>
      <c r="L5" s="7">
        <v>-3019420</v>
      </c>
    </row>
    <row r="6" spans="1:12" ht="13.5">
      <c r="A6" s="28" t="s">
        <v>21</v>
      </c>
      <c r="B6" s="29" t="s">
        <v>20</v>
      </c>
      <c r="C6" s="4">
        <v>0</v>
      </c>
      <c r="D6" s="4">
        <v>311403267</v>
      </c>
      <c r="E6" s="7">
        <v>76207368</v>
      </c>
      <c r="F6" s="9">
        <v>9355858</v>
      </c>
      <c r="G6" s="4">
        <v>3852591</v>
      </c>
      <c r="H6" s="7">
        <v>3852591</v>
      </c>
      <c r="I6" s="30">
        <v>118727574</v>
      </c>
      <c r="J6" s="9">
        <v>7012294</v>
      </c>
      <c r="K6" s="4">
        <v>7418966</v>
      </c>
      <c r="L6" s="7">
        <v>7810680</v>
      </c>
    </row>
    <row r="7" spans="1:12" ht="13.5">
      <c r="A7" s="31" t="s">
        <v>22</v>
      </c>
      <c r="B7" s="29" t="s">
        <v>20</v>
      </c>
      <c r="C7" s="4">
        <v>0</v>
      </c>
      <c r="D7" s="4">
        <v>25968395974</v>
      </c>
      <c r="E7" s="7">
        <v>23534000164</v>
      </c>
      <c r="F7" s="9">
        <v>41277667788</v>
      </c>
      <c r="G7" s="4">
        <v>35914338858</v>
      </c>
      <c r="H7" s="7">
        <v>35914338858</v>
      </c>
      <c r="I7" s="10">
        <v>31930634794</v>
      </c>
      <c r="J7" s="9">
        <v>36864348357</v>
      </c>
      <c r="K7" s="4">
        <v>40128632676</v>
      </c>
      <c r="L7" s="7">
        <v>43494767397</v>
      </c>
    </row>
    <row r="8" spans="1:12" ht="13.5">
      <c r="A8" s="31" t="s">
        <v>23</v>
      </c>
      <c r="B8" s="29" t="s">
        <v>20</v>
      </c>
      <c r="C8" s="4">
        <v>0</v>
      </c>
      <c r="D8" s="4">
        <v>3929549599</v>
      </c>
      <c r="E8" s="7">
        <v>130606439</v>
      </c>
      <c r="F8" s="9">
        <v>2944809090</v>
      </c>
      <c r="G8" s="4">
        <v>167066299</v>
      </c>
      <c r="H8" s="7">
        <v>167066299</v>
      </c>
      <c r="I8" s="10">
        <v>148176856</v>
      </c>
      <c r="J8" s="9">
        <v>169695557</v>
      </c>
      <c r="K8" s="4">
        <v>178621586</v>
      </c>
      <c r="L8" s="7">
        <v>188210623</v>
      </c>
    </row>
    <row r="9" spans="1:12" ht="13.5">
      <c r="A9" s="31" t="s">
        <v>24</v>
      </c>
      <c r="B9" s="29" t="s">
        <v>20</v>
      </c>
      <c r="C9" s="4">
        <v>0</v>
      </c>
      <c r="D9" s="4">
        <v>6847793</v>
      </c>
      <c r="E9" s="32">
        <v>20345620</v>
      </c>
      <c r="F9" s="33">
        <v>16288913</v>
      </c>
      <c r="G9" s="34">
        <v>16288913</v>
      </c>
      <c r="H9" s="32">
        <v>16288913</v>
      </c>
      <c r="I9" s="35">
        <v>19626725</v>
      </c>
      <c r="J9" s="36">
        <v>23052624</v>
      </c>
      <c r="K9" s="34">
        <v>24113045</v>
      </c>
      <c r="L9" s="32">
        <v>25222245</v>
      </c>
    </row>
    <row r="10" spans="1:12" ht="13.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3.5">
      <c r="A11" s="31" t="s">
        <v>25</v>
      </c>
      <c r="B11" s="37"/>
      <c r="C11" s="4">
        <v>0</v>
      </c>
      <c r="D11" s="4">
        <v>3191217</v>
      </c>
      <c r="E11" s="7">
        <v>2743990</v>
      </c>
      <c r="F11" s="9">
        <v>13068264</v>
      </c>
      <c r="G11" s="4">
        <v>13176736</v>
      </c>
      <c r="H11" s="7">
        <v>13176736</v>
      </c>
      <c r="I11" s="10">
        <v>12207418</v>
      </c>
      <c r="J11" s="9">
        <v>14889493</v>
      </c>
      <c r="K11" s="4">
        <v>15633822</v>
      </c>
      <c r="L11" s="7">
        <v>16393796</v>
      </c>
    </row>
    <row r="12" spans="1:12" ht="13.5">
      <c r="A12" s="28" t="s">
        <v>26</v>
      </c>
      <c r="B12" s="37"/>
      <c r="C12" s="4">
        <v>0</v>
      </c>
      <c r="D12" s="4">
        <v>28036</v>
      </c>
      <c r="E12" s="7">
        <v>161793</v>
      </c>
      <c r="F12" s="9">
        <v>10637038</v>
      </c>
      <c r="G12" s="4">
        <v>10637038</v>
      </c>
      <c r="H12" s="7">
        <v>10637038</v>
      </c>
      <c r="I12" s="10">
        <v>662045</v>
      </c>
      <c r="J12" s="9">
        <v>7086597</v>
      </c>
      <c r="K12" s="4">
        <v>7476360</v>
      </c>
      <c r="L12" s="7">
        <v>7887560</v>
      </c>
    </row>
    <row r="13" spans="1:12" ht="13.5">
      <c r="A13" s="28" t="s">
        <v>27</v>
      </c>
      <c r="B13" s="37"/>
      <c r="C13" s="4">
        <v>0</v>
      </c>
      <c r="D13" s="4">
        <v>1338383022</v>
      </c>
      <c r="E13" s="7">
        <v>1589343411</v>
      </c>
      <c r="F13" s="9">
        <v>1705305278</v>
      </c>
      <c r="G13" s="4">
        <v>1909956841</v>
      </c>
      <c r="H13" s="7">
        <v>1909956841</v>
      </c>
      <c r="I13" s="10">
        <v>1812243225</v>
      </c>
      <c r="J13" s="9">
        <v>2126677494</v>
      </c>
      <c r="K13" s="4">
        <v>2218153370</v>
      </c>
      <c r="L13" s="7">
        <v>2312991444</v>
      </c>
    </row>
    <row r="14" spans="1:12" ht="13.5">
      <c r="A14" s="28" t="s">
        <v>28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3.5">
      <c r="A15" s="28" t="s">
        <v>29</v>
      </c>
      <c r="B15" s="37"/>
      <c r="C15" s="4">
        <v>0</v>
      </c>
      <c r="D15" s="4">
        <v>139989116</v>
      </c>
      <c r="E15" s="7">
        <v>24617507</v>
      </c>
      <c r="F15" s="9">
        <v>70481470</v>
      </c>
      <c r="G15" s="4">
        <v>7760383</v>
      </c>
      <c r="H15" s="7">
        <v>7760383</v>
      </c>
      <c r="I15" s="10">
        <v>-19996583</v>
      </c>
      <c r="J15" s="9">
        <v>3186535</v>
      </c>
      <c r="K15" s="4">
        <v>3360871</v>
      </c>
      <c r="L15" s="7">
        <v>3477334</v>
      </c>
    </row>
    <row r="16" spans="1:12" ht="13.5">
      <c r="A16" s="28" t="s">
        <v>30</v>
      </c>
      <c r="B16" s="37"/>
      <c r="C16" s="4">
        <v>0</v>
      </c>
      <c r="D16" s="4">
        <v>226027</v>
      </c>
      <c r="E16" s="7">
        <v>9131</v>
      </c>
      <c r="F16" s="9">
        <v>3026</v>
      </c>
      <c r="G16" s="4">
        <v>4663</v>
      </c>
      <c r="H16" s="7">
        <v>4663</v>
      </c>
      <c r="I16" s="10">
        <v>5083</v>
      </c>
      <c r="J16" s="9">
        <v>4896</v>
      </c>
      <c r="K16" s="4">
        <v>5141</v>
      </c>
      <c r="L16" s="7">
        <v>5398</v>
      </c>
    </row>
    <row r="17" spans="1:12" ht="13.5">
      <c r="A17" s="31" t="s">
        <v>31</v>
      </c>
      <c r="B17" s="29"/>
      <c r="C17" s="4">
        <v>0</v>
      </c>
      <c r="D17" s="4">
        <v>-237364</v>
      </c>
      <c r="E17" s="7">
        <v>996913</v>
      </c>
      <c r="F17" s="9">
        <v>3649816</v>
      </c>
      <c r="G17" s="4">
        <v>2356752</v>
      </c>
      <c r="H17" s="7">
        <v>2356752</v>
      </c>
      <c r="I17" s="10">
        <v>636575</v>
      </c>
      <c r="J17" s="9">
        <v>2570236</v>
      </c>
      <c r="K17" s="4">
        <v>2718538</v>
      </c>
      <c r="L17" s="7">
        <v>2875484</v>
      </c>
    </row>
    <row r="18" spans="1:12" ht="13.5">
      <c r="A18" s="28" t="s">
        <v>32</v>
      </c>
      <c r="B18" s="37"/>
      <c r="C18" s="4">
        <v>0</v>
      </c>
      <c r="D18" s="4">
        <v>3877749867</v>
      </c>
      <c r="E18" s="7">
        <v>4393244242</v>
      </c>
      <c r="F18" s="9">
        <v>7339136226</v>
      </c>
      <c r="G18" s="4">
        <v>7742806999</v>
      </c>
      <c r="H18" s="7">
        <v>7742806999</v>
      </c>
      <c r="I18" s="10">
        <v>5835818677</v>
      </c>
      <c r="J18" s="9">
        <v>9056752702</v>
      </c>
      <c r="K18" s="4">
        <v>9811649276</v>
      </c>
      <c r="L18" s="7">
        <v>10611368849</v>
      </c>
    </row>
    <row r="19" spans="1:12" ht="13.5">
      <c r="A19" s="28" t="s">
        <v>33</v>
      </c>
      <c r="B19" s="37" t="s">
        <v>20</v>
      </c>
      <c r="C19" s="4">
        <v>0</v>
      </c>
      <c r="D19" s="4">
        <v>440587555</v>
      </c>
      <c r="E19" s="32">
        <v>103658211</v>
      </c>
      <c r="F19" s="33">
        <v>383382551</v>
      </c>
      <c r="G19" s="34">
        <v>539287162</v>
      </c>
      <c r="H19" s="32">
        <v>539287162</v>
      </c>
      <c r="I19" s="35">
        <v>116798126</v>
      </c>
      <c r="J19" s="36">
        <v>626434413</v>
      </c>
      <c r="K19" s="34">
        <v>628125801</v>
      </c>
      <c r="L19" s="32">
        <v>631839675</v>
      </c>
    </row>
    <row r="20" spans="1:12" ht="13.5">
      <c r="A20" s="28" t="s">
        <v>34</v>
      </c>
      <c r="B20" s="37"/>
      <c r="C20" s="4">
        <v>0</v>
      </c>
      <c r="D20" s="4">
        <v>6355156</v>
      </c>
      <c r="E20" s="7">
        <v>4015450</v>
      </c>
      <c r="F20" s="9">
        <v>1000000</v>
      </c>
      <c r="G20" s="4">
        <v>1000000</v>
      </c>
      <c r="H20" s="38">
        <v>1000000</v>
      </c>
      <c r="I20" s="10">
        <v>353757</v>
      </c>
      <c r="J20" s="9">
        <v>55265</v>
      </c>
      <c r="K20" s="4">
        <v>57795</v>
      </c>
      <c r="L20" s="7">
        <v>60750</v>
      </c>
    </row>
    <row r="21" spans="1:12" ht="25.5">
      <c r="A21" s="39" t="s">
        <v>35</v>
      </c>
      <c r="B21" s="40"/>
      <c r="C21" s="41">
        <f aca="true" t="shared" si="0" ref="C21:L21">SUM(C5:C20)</f>
        <v>0</v>
      </c>
      <c r="D21" s="41">
        <f t="shared" si="0"/>
        <v>36056714704</v>
      </c>
      <c r="E21" s="42">
        <f t="shared" si="0"/>
        <v>29915387246</v>
      </c>
      <c r="F21" s="43">
        <f t="shared" si="0"/>
        <v>53774501893</v>
      </c>
      <c r="G21" s="41">
        <f t="shared" si="0"/>
        <v>46328875810</v>
      </c>
      <c r="H21" s="44">
        <f t="shared" si="0"/>
        <v>46328875810</v>
      </c>
      <c r="I21" s="45">
        <f t="shared" si="0"/>
        <v>39983103961</v>
      </c>
      <c r="J21" s="46">
        <f t="shared" si="0"/>
        <v>48899022180</v>
      </c>
      <c r="K21" s="41">
        <f t="shared" si="0"/>
        <v>53023089559</v>
      </c>
      <c r="L21" s="42">
        <f t="shared" si="0"/>
        <v>57299891815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3.5">
      <c r="A23" s="20" t="s">
        <v>36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3.5">
      <c r="A24" s="31" t="s">
        <v>37</v>
      </c>
      <c r="B24" s="29" t="s">
        <v>20</v>
      </c>
      <c r="C24" s="4">
        <v>0</v>
      </c>
      <c r="D24" s="4">
        <v>5841110789</v>
      </c>
      <c r="E24" s="7">
        <v>5876484019</v>
      </c>
      <c r="F24" s="8">
        <v>8327572353</v>
      </c>
      <c r="G24" s="4">
        <v>8170284940</v>
      </c>
      <c r="H24" s="30">
        <v>8170284940</v>
      </c>
      <c r="I24" s="10">
        <v>7651909414</v>
      </c>
      <c r="J24" s="9">
        <v>8825133035</v>
      </c>
      <c r="K24" s="4">
        <v>9532036359</v>
      </c>
      <c r="L24" s="7">
        <v>10133555938</v>
      </c>
    </row>
    <row r="25" spans="1:12" ht="13.5">
      <c r="A25" s="31" t="s">
        <v>38</v>
      </c>
      <c r="B25" s="29"/>
      <c r="C25" s="4">
        <v>0</v>
      </c>
      <c r="D25" s="4">
        <v>0</v>
      </c>
      <c r="E25" s="7">
        <v>0</v>
      </c>
      <c r="F25" s="9">
        <v>0</v>
      </c>
      <c r="G25" s="4">
        <v>0</v>
      </c>
      <c r="H25" s="7">
        <v>0</v>
      </c>
      <c r="I25" s="10">
        <v>0</v>
      </c>
      <c r="J25" s="9">
        <v>0</v>
      </c>
      <c r="K25" s="4">
        <v>0</v>
      </c>
      <c r="L25" s="7">
        <v>0</v>
      </c>
    </row>
    <row r="26" spans="1:12" ht="13.5">
      <c r="A26" s="31" t="s">
        <v>39</v>
      </c>
      <c r="B26" s="29" t="s">
        <v>40</v>
      </c>
      <c r="C26" s="4">
        <v>0</v>
      </c>
      <c r="D26" s="4">
        <v>5250737065</v>
      </c>
      <c r="E26" s="7">
        <v>4710959079</v>
      </c>
      <c r="F26" s="9">
        <v>5634957860</v>
      </c>
      <c r="G26" s="4">
        <v>4732794269</v>
      </c>
      <c r="H26" s="7">
        <v>4732794269</v>
      </c>
      <c r="I26" s="10">
        <v>3427130331</v>
      </c>
      <c r="J26" s="9">
        <v>5088832141</v>
      </c>
      <c r="K26" s="4">
        <v>4894596475</v>
      </c>
      <c r="L26" s="7">
        <v>5061999618</v>
      </c>
    </row>
    <row r="27" spans="1:12" ht="13.5">
      <c r="A27" s="31" t="s">
        <v>41</v>
      </c>
      <c r="B27" s="29" t="s">
        <v>20</v>
      </c>
      <c r="C27" s="4">
        <v>0</v>
      </c>
      <c r="D27" s="4">
        <v>2512430082</v>
      </c>
      <c r="E27" s="7">
        <v>2916401922</v>
      </c>
      <c r="F27" s="8">
        <v>3690983320</v>
      </c>
      <c r="G27" s="4">
        <v>3476451499</v>
      </c>
      <c r="H27" s="30">
        <v>3476451499</v>
      </c>
      <c r="I27" s="10">
        <v>2321969662</v>
      </c>
      <c r="J27" s="9">
        <v>3711563490</v>
      </c>
      <c r="K27" s="4">
        <v>3863752468</v>
      </c>
      <c r="L27" s="7">
        <v>4076319335</v>
      </c>
    </row>
    <row r="28" spans="1:12" ht="13.5">
      <c r="A28" s="31" t="s">
        <v>42</v>
      </c>
      <c r="B28" s="29"/>
      <c r="C28" s="4">
        <v>0</v>
      </c>
      <c r="D28" s="4">
        <v>506060539</v>
      </c>
      <c r="E28" s="7">
        <v>215566533</v>
      </c>
      <c r="F28" s="9">
        <v>721894052</v>
      </c>
      <c r="G28" s="4">
        <v>659407219</v>
      </c>
      <c r="H28" s="7">
        <v>659407219</v>
      </c>
      <c r="I28" s="10">
        <v>574883634</v>
      </c>
      <c r="J28" s="9">
        <v>591612005</v>
      </c>
      <c r="K28" s="4">
        <v>602466054</v>
      </c>
      <c r="L28" s="7">
        <v>602900175</v>
      </c>
    </row>
    <row r="29" spans="1:12" ht="13.5">
      <c r="A29" s="31" t="s">
        <v>43</v>
      </c>
      <c r="B29" s="29" t="s">
        <v>20</v>
      </c>
      <c r="C29" s="4">
        <v>0</v>
      </c>
      <c r="D29" s="4">
        <v>16584408072</v>
      </c>
      <c r="E29" s="7">
        <v>15314217146</v>
      </c>
      <c r="F29" s="8">
        <v>24411504537</v>
      </c>
      <c r="G29" s="4">
        <v>23844550550</v>
      </c>
      <c r="H29" s="30">
        <v>23844550550</v>
      </c>
      <c r="I29" s="10">
        <v>22011528202</v>
      </c>
      <c r="J29" s="9">
        <v>26451104848</v>
      </c>
      <c r="K29" s="4">
        <v>28494892380</v>
      </c>
      <c r="L29" s="7">
        <v>30657842683</v>
      </c>
    </row>
    <row r="30" spans="1:12" ht="13.5">
      <c r="A30" s="31" t="s">
        <v>44</v>
      </c>
      <c r="B30" s="29" t="s">
        <v>45</v>
      </c>
      <c r="C30" s="4">
        <v>0</v>
      </c>
      <c r="D30" s="4">
        <v>1582713480</v>
      </c>
      <c r="E30" s="7">
        <v>1405508021</v>
      </c>
      <c r="F30" s="9">
        <v>1960126973</v>
      </c>
      <c r="G30" s="4">
        <v>1929748794</v>
      </c>
      <c r="H30" s="7">
        <v>1929748794</v>
      </c>
      <c r="I30" s="10">
        <v>1591108314</v>
      </c>
      <c r="J30" s="9">
        <v>2092685372</v>
      </c>
      <c r="K30" s="4">
        <v>2283885371</v>
      </c>
      <c r="L30" s="7">
        <v>2451546941</v>
      </c>
    </row>
    <row r="31" spans="1:12" ht="13.5">
      <c r="A31" s="31" t="s">
        <v>46</v>
      </c>
      <c r="B31" s="29"/>
      <c r="C31" s="4">
        <v>0</v>
      </c>
      <c r="D31" s="4">
        <v>4069077530</v>
      </c>
      <c r="E31" s="7">
        <v>4010250235</v>
      </c>
      <c r="F31" s="8">
        <v>5584126846</v>
      </c>
      <c r="G31" s="4">
        <v>5619726406</v>
      </c>
      <c r="H31" s="30">
        <v>5619726406</v>
      </c>
      <c r="I31" s="10">
        <v>4789771622</v>
      </c>
      <c r="J31" s="9">
        <v>5232160188</v>
      </c>
      <c r="K31" s="4">
        <v>5498957285</v>
      </c>
      <c r="L31" s="7">
        <v>5875561939</v>
      </c>
    </row>
    <row r="32" spans="1:12" ht="13.5">
      <c r="A32" s="31" t="s">
        <v>32</v>
      </c>
      <c r="B32" s="29"/>
      <c r="C32" s="4">
        <v>0</v>
      </c>
      <c r="D32" s="4">
        <v>868954768</v>
      </c>
      <c r="E32" s="7">
        <v>1018321826</v>
      </c>
      <c r="F32" s="9">
        <v>640946205</v>
      </c>
      <c r="G32" s="4">
        <v>663214138</v>
      </c>
      <c r="H32" s="7">
        <v>663214138</v>
      </c>
      <c r="I32" s="10">
        <v>501997880</v>
      </c>
      <c r="J32" s="9">
        <v>727346450</v>
      </c>
      <c r="K32" s="4">
        <v>794199299</v>
      </c>
      <c r="L32" s="7">
        <v>836107904</v>
      </c>
    </row>
    <row r="33" spans="1:12" ht="13.5">
      <c r="A33" s="31" t="s">
        <v>47</v>
      </c>
      <c r="B33" s="29" t="s">
        <v>48</v>
      </c>
      <c r="C33" s="4">
        <v>0</v>
      </c>
      <c r="D33" s="4">
        <v>1705155698</v>
      </c>
      <c r="E33" s="7">
        <v>1248369677</v>
      </c>
      <c r="F33" s="8">
        <v>-165671930</v>
      </c>
      <c r="G33" s="4">
        <v>1885654040</v>
      </c>
      <c r="H33" s="7">
        <v>1885654040</v>
      </c>
      <c r="I33" s="10">
        <v>1792349014</v>
      </c>
      <c r="J33" s="9">
        <v>1800065552</v>
      </c>
      <c r="K33" s="4">
        <v>1961307946</v>
      </c>
      <c r="L33" s="7">
        <v>2056648661</v>
      </c>
    </row>
    <row r="34" spans="1:12" ht="13.5">
      <c r="A34" s="28" t="s">
        <v>49</v>
      </c>
      <c r="B34" s="37"/>
      <c r="C34" s="4">
        <v>0</v>
      </c>
      <c r="D34" s="4">
        <v>18639464</v>
      </c>
      <c r="E34" s="7">
        <v>145761418</v>
      </c>
      <c r="F34" s="9">
        <v>65116420</v>
      </c>
      <c r="G34" s="4">
        <v>63755369</v>
      </c>
      <c r="H34" s="7">
        <v>63755369</v>
      </c>
      <c r="I34" s="10">
        <v>32687130</v>
      </c>
      <c r="J34" s="9">
        <v>164247739</v>
      </c>
      <c r="K34" s="4">
        <v>178815493</v>
      </c>
      <c r="L34" s="7">
        <v>189230814</v>
      </c>
    </row>
    <row r="35" spans="1:12" ht="12.75">
      <c r="A35" s="50" t="s">
        <v>50</v>
      </c>
      <c r="B35" s="40"/>
      <c r="C35" s="41">
        <f>SUM(C24:C34)</f>
        <v>0</v>
      </c>
      <c r="D35" s="41">
        <f aca="true" t="shared" si="1" ref="D35:L35">SUM(D24:D34)</f>
        <v>38939287487</v>
      </c>
      <c r="E35" s="42">
        <f t="shared" si="1"/>
        <v>36861839876</v>
      </c>
      <c r="F35" s="43">
        <f t="shared" si="1"/>
        <v>50871556636</v>
      </c>
      <c r="G35" s="41">
        <f t="shared" si="1"/>
        <v>51045587224</v>
      </c>
      <c r="H35" s="42">
        <f t="shared" si="1"/>
        <v>51045587224</v>
      </c>
      <c r="I35" s="45">
        <f t="shared" si="1"/>
        <v>44695335203</v>
      </c>
      <c r="J35" s="46">
        <f t="shared" si="1"/>
        <v>54684750820</v>
      </c>
      <c r="K35" s="41">
        <f t="shared" si="1"/>
        <v>58104909130</v>
      </c>
      <c r="L35" s="42">
        <f t="shared" si="1"/>
        <v>61941714008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3.5">
      <c r="A37" s="56" t="s">
        <v>51</v>
      </c>
      <c r="B37" s="37"/>
      <c r="C37" s="57">
        <f>+C21-C35</f>
        <v>0</v>
      </c>
      <c r="D37" s="57">
        <f aca="true" t="shared" si="2" ref="D37:L37">+D21-D35</f>
        <v>-2882572783</v>
      </c>
      <c r="E37" s="58">
        <f t="shared" si="2"/>
        <v>-6946452630</v>
      </c>
      <c r="F37" s="59">
        <f t="shared" si="2"/>
        <v>2902945257</v>
      </c>
      <c r="G37" s="57">
        <f t="shared" si="2"/>
        <v>-4716711414</v>
      </c>
      <c r="H37" s="58">
        <f t="shared" si="2"/>
        <v>-4716711414</v>
      </c>
      <c r="I37" s="60">
        <f t="shared" si="2"/>
        <v>-4712231242</v>
      </c>
      <c r="J37" s="61">
        <f t="shared" si="2"/>
        <v>-5785728640</v>
      </c>
      <c r="K37" s="57">
        <f t="shared" si="2"/>
        <v>-5081819571</v>
      </c>
      <c r="L37" s="58">
        <f t="shared" si="2"/>
        <v>-4641822193</v>
      </c>
    </row>
    <row r="38" spans="1:12" ht="21" customHeight="1">
      <c r="A38" s="62" t="s">
        <v>52</v>
      </c>
      <c r="B38" s="37"/>
      <c r="C38" s="4">
        <v>0</v>
      </c>
      <c r="D38" s="4">
        <v>4240288953</v>
      </c>
      <c r="E38" s="7">
        <v>5812023450</v>
      </c>
      <c r="F38" s="9">
        <v>8067778885</v>
      </c>
      <c r="G38" s="4">
        <v>9679947343</v>
      </c>
      <c r="H38" s="7">
        <v>9679947343</v>
      </c>
      <c r="I38" s="10">
        <v>4519274378</v>
      </c>
      <c r="J38" s="9">
        <v>9329118787</v>
      </c>
      <c r="K38" s="4">
        <v>10244656998</v>
      </c>
      <c r="L38" s="7">
        <v>11258858512</v>
      </c>
    </row>
    <row r="39" spans="1:12" ht="55.5" customHeight="1">
      <c r="A39" s="62" t="s">
        <v>53</v>
      </c>
      <c r="B39" s="37" t="s">
        <v>54</v>
      </c>
      <c r="C39" s="34">
        <v>0</v>
      </c>
      <c r="D39" s="4">
        <v>216097642</v>
      </c>
      <c r="E39" s="32">
        <v>118050554</v>
      </c>
      <c r="F39" s="33">
        <v>77581570</v>
      </c>
      <c r="G39" s="34">
        <v>72916152</v>
      </c>
      <c r="H39" s="32">
        <v>72916152</v>
      </c>
      <c r="I39" s="35">
        <v>60144485</v>
      </c>
      <c r="J39" s="36">
        <v>100898438</v>
      </c>
      <c r="K39" s="34">
        <v>97598623</v>
      </c>
      <c r="L39" s="32">
        <v>105287434</v>
      </c>
    </row>
    <row r="40" spans="1:12" ht="13.5">
      <c r="A40" s="28" t="s">
        <v>55</v>
      </c>
      <c r="B40" s="37"/>
      <c r="C40" s="63">
        <v>0</v>
      </c>
      <c r="D40" s="4">
        <v>567054920</v>
      </c>
      <c r="E40" s="7">
        <v>12399760</v>
      </c>
      <c r="F40" s="64">
        <v>15600000</v>
      </c>
      <c r="G40" s="65">
        <v>46449259</v>
      </c>
      <c r="H40" s="66">
        <v>46449259</v>
      </c>
      <c r="I40" s="10">
        <v>8359695</v>
      </c>
      <c r="J40" s="67">
        <v>15461982</v>
      </c>
      <c r="K40" s="65">
        <v>25500000</v>
      </c>
      <c r="L40" s="66">
        <v>18047000</v>
      </c>
    </row>
    <row r="41" spans="1:12" ht="25.5">
      <c r="A41" s="68" t="s">
        <v>56</v>
      </c>
      <c r="B41" s="37"/>
      <c r="C41" s="69">
        <f>SUM(C37:C40)</f>
        <v>0</v>
      </c>
      <c r="D41" s="69">
        <f aca="true" t="shared" si="3" ref="D41:L41">SUM(D37:D40)</f>
        <v>2140868732</v>
      </c>
      <c r="E41" s="70">
        <f t="shared" si="3"/>
        <v>-1003978866</v>
      </c>
      <c r="F41" s="71">
        <f t="shared" si="3"/>
        <v>11063905712</v>
      </c>
      <c r="G41" s="69">
        <f t="shared" si="3"/>
        <v>5082601340</v>
      </c>
      <c r="H41" s="70">
        <f t="shared" si="3"/>
        <v>5082601340</v>
      </c>
      <c r="I41" s="72">
        <f t="shared" si="3"/>
        <v>-124452684</v>
      </c>
      <c r="J41" s="73">
        <f t="shared" si="3"/>
        <v>3659750567</v>
      </c>
      <c r="K41" s="69">
        <f t="shared" si="3"/>
        <v>5285936050</v>
      </c>
      <c r="L41" s="70">
        <f t="shared" si="3"/>
        <v>6740370753</v>
      </c>
    </row>
    <row r="42" spans="1:12" ht="13.5">
      <c r="A42" s="28" t="s">
        <v>57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3.5">
      <c r="A43" s="78" t="s">
        <v>58</v>
      </c>
      <c r="B43" s="37"/>
      <c r="C43" s="79">
        <f>+C41-C42</f>
        <v>0</v>
      </c>
      <c r="D43" s="79">
        <f aca="true" t="shared" si="4" ref="D43:L43">+D41-D42</f>
        <v>2140868732</v>
      </c>
      <c r="E43" s="80">
        <f t="shared" si="4"/>
        <v>-1003978866</v>
      </c>
      <c r="F43" s="81">
        <f t="shared" si="4"/>
        <v>11063905712</v>
      </c>
      <c r="G43" s="79">
        <f t="shared" si="4"/>
        <v>5082601340</v>
      </c>
      <c r="H43" s="80">
        <f t="shared" si="4"/>
        <v>5082601340</v>
      </c>
      <c r="I43" s="82">
        <f t="shared" si="4"/>
        <v>-124452684</v>
      </c>
      <c r="J43" s="83">
        <f t="shared" si="4"/>
        <v>3659750567</v>
      </c>
      <c r="K43" s="79">
        <f t="shared" si="4"/>
        <v>5285936050</v>
      </c>
      <c r="L43" s="80">
        <f t="shared" si="4"/>
        <v>6740370753</v>
      </c>
    </row>
    <row r="44" spans="1:12" ht="13.5">
      <c r="A44" s="28" t="s">
        <v>59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3.5">
      <c r="A45" s="78" t="s">
        <v>60</v>
      </c>
      <c r="B45" s="37"/>
      <c r="C45" s="69">
        <f>SUM(C43:C44)</f>
        <v>0</v>
      </c>
      <c r="D45" s="69">
        <f aca="true" t="shared" si="5" ref="D45:L45">SUM(D43:D44)</f>
        <v>2140868732</v>
      </c>
      <c r="E45" s="70">
        <f t="shared" si="5"/>
        <v>-1003978866</v>
      </c>
      <c r="F45" s="71">
        <f t="shared" si="5"/>
        <v>11063905712</v>
      </c>
      <c r="G45" s="69">
        <f t="shared" si="5"/>
        <v>5082601340</v>
      </c>
      <c r="H45" s="70">
        <f t="shared" si="5"/>
        <v>5082601340</v>
      </c>
      <c r="I45" s="72">
        <f t="shared" si="5"/>
        <v>-124452684</v>
      </c>
      <c r="J45" s="73">
        <f t="shared" si="5"/>
        <v>3659750567</v>
      </c>
      <c r="K45" s="69">
        <f t="shared" si="5"/>
        <v>5285936050</v>
      </c>
      <c r="L45" s="70">
        <f t="shared" si="5"/>
        <v>6740370753</v>
      </c>
    </row>
    <row r="46" spans="1:12" ht="13.5">
      <c r="A46" s="85" t="s">
        <v>61</v>
      </c>
      <c r="B46" s="37" t="s">
        <v>62</v>
      </c>
      <c r="C46" s="63">
        <v>0</v>
      </c>
      <c r="D46" s="63">
        <v>26928918</v>
      </c>
      <c r="E46" s="74">
        <v>28589668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3.5">
      <c r="A47" s="86" t="s">
        <v>63</v>
      </c>
      <c r="B47" s="87"/>
      <c r="C47" s="88">
        <f>SUM(C45:C46)</f>
        <v>0</v>
      </c>
      <c r="D47" s="89">
        <f aca="true" t="shared" si="6" ref="D47:L47">SUM(D45:D46)</f>
        <v>2167797650</v>
      </c>
      <c r="E47" s="90">
        <f t="shared" si="6"/>
        <v>-975389198</v>
      </c>
      <c r="F47" s="91">
        <f t="shared" si="6"/>
        <v>11063905712</v>
      </c>
      <c r="G47" s="89">
        <f t="shared" si="6"/>
        <v>5082601340</v>
      </c>
      <c r="H47" s="92">
        <f t="shared" si="6"/>
        <v>5082601340</v>
      </c>
      <c r="I47" s="93">
        <f t="shared" si="6"/>
        <v>-124452684</v>
      </c>
      <c r="J47" s="94">
        <f t="shared" si="6"/>
        <v>3659750567</v>
      </c>
      <c r="K47" s="89">
        <f t="shared" si="6"/>
        <v>5285936050</v>
      </c>
      <c r="L47" s="95">
        <f t="shared" si="6"/>
        <v>6740370753</v>
      </c>
    </row>
    <row r="48" spans="1:12" ht="13.5">
      <c r="A48" s="1" t="s">
        <v>64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3.5">
      <c r="A49" s="97" t="s">
        <v>65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3.5">
      <c r="A50" s="3" t="s">
        <v>66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3.5">
      <c r="A51" s="3" t="s">
        <v>67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3.5">
      <c r="A52" s="3" t="s">
        <v>68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3.5">
      <c r="A53" s="3" t="s">
        <v>69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3.5">
      <c r="A54" s="3" t="s">
        <v>70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3.5">
      <c r="A55" s="3" t="s">
        <v>71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3.5">
      <c r="A56" s="3" t="s">
        <v>72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3.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106" customWidth="1"/>
    <col min="2" max="2" width="4.57421875" style="106" bestFit="1" customWidth="1"/>
    <col min="3" max="12" width="9.7109375" style="106" customWidth="1"/>
    <col min="13" max="16384" width="9.140625" style="106" customWidth="1"/>
  </cols>
  <sheetData>
    <row r="1" spans="1:12" ht="18" customHeight="1">
      <c r="A1" s="169" t="s">
        <v>117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4.75" customHeight="1">
      <c r="A2" s="168" t="s">
        <v>1</v>
      </c>
      <c r="B2" s="167" t="s">
        <v>2</v>
      </c>
      <c r="C2" s="166" t="s">
        <v>3</v>
      </c>
      <c r="D2" s="166" t="s">
        <v>4</v>
      </c>
      <c r="E2" s="165" t="s">
        <v>5</v>
      </c>
      <c r="F2" s="164" t="s">
        <v>6</v>
      </c>
      <c r="G2" s="163"/>
      <c r="H2" s="163"/>
      <c r="I2" s="163"/>
      <c r="J2" s="162" t="s">
        <v>7</v>
      </c>
      <c r="K2" s="161"/>
      <c r="L2" s="160"/>
    </row>
    <row r="3" spans="1:12" ht="24.75" customHeight="1">
      <c r="A3" s="159" t="s">
        <v>8</v>
      </c>
      <c r="B3" s="158" t="s">
        <v>9</v>
      </c>
      <c r="C3" s="155" t="s">
        <v>10</v>
      </c>
      <c r="D3" s="155" t="s">
        <v>10</v>
      </c>
      <c r="E3" s="154" t="s">
        <v>10</v>
      </c>
      <c r="F3" s="156" t="s">
        <v>11</v>
      </c>
      <c r="G3" s="155" t="s">
        <v>12</v>
      </c>
      <c r="H3" s="154" t="s">
        <v>13</v>
      </c>
      <c r="I3" s="157" t="s">
        <v>14</v>
      </c>
      <c r="J3" s="156" t="s">
        <v>15</v>
      </c>
      <c r="K3" s="155" t="s">
        <v>16</v>
      </c>
      <c r="L3" s="154" t="s">
        <v>17</v>
      </c>
    </row>
    <row r="4" spans="1:12" ht="13.5">
      <c r="A4" s="122" t="s">
        <v>116</v>
      </c>
      <c r="B4" s="153"/>
      <c r="C4" s="149"/>
      <c r="D4" s="149"/>
      <c r="E4" s="148"/>
      <c r="F4" s="152"/>
      <c r="G4" s="149"/>
      <c r="H4" s="148"/>
      <c r="I4" s="151"/>
      <c r="J4" s="150"/>
      <c r="K4" s="149"/>
      <c r="L4" s="148"/>
    </row>
    <row r="5" spans="1:12" ht="13.5">
      <c r="A5" s="122" t="s">
        <v>115</v>
      </c>
      <c r="B5" s="120"/>
      <c r="C5" s="116"/>
      <c r="D5" s="116"/>
      <c r="E5" s="115"/>
      <c r="F5" s="119"/>
      <c r="G5" s="116"/>
      <c r="H5" s="115"/>
      <c r="I5" s="118"/>
      <c r="J5" s="117"/>
      <c r="K5" s="116"/>
      <c r="L5" s="115"/>
    </row>
    <row r="6" spans="1:12" ht="13.5">
      <c r="A6" s="121" t="s">
        <v>114</v>
      </c>
      <c r="B6" s="120"/>
      <c r="C6" s="116">
        <v>0</v>
      </c>
      <c r="D6" s="116">
        <v>-12502627</v>
      </c>
      <c r="E6" s="115">
        <v>-1373013273</v>
      </c>
      <c r="F6" s="119">
        <v>-1858403801</v>
      </c>
      <c r="G6" s="116">
        <v>-159909553</v>
      </c>
      <c r="H6" s="115">
        <v>-159909553</v>
      </c>
      <c r="I6" s="118">
        <v>-2435673946</v>
      </c>
      <c r="J6" s="117">
        <v>-861573359</v>
      </c>
      <c r="K6" s="116">
        <v>-411835941</v>
      </c>
      <c r="L6" s="115">
        <v>-500584133</v>
      </c>
    </row>
    <row r="7" spans="1:12" ht="13.5">
      <c r="A7" s="121" t="s">
        <v>113</v>
      </c>
      <c r="B7" s="120" t="s">
        <v>9</v>
      </c>
      <c r="C7" s="116">
        <v>0</v>
      </c>
      <c r="D7" s="116">
        <v>36040071</v>
      </c>
      <c r="E7" s="115">
        <v>2458775</v>
      </c>
      <c r="F7" s="119">
        <v>0</v>
      </c>
      <c r="G7" s="116">
        <v>12512982</v>
      </c>
      <c r="H7" s="115">
        <v>12512982</v>
      </c>
      <c r="I7" s="118">
        <v>139542002</v>
      </c>
      <c r="J7" s="117">
        <v>5000000</v>
      </c>
      <c r="K7" s="116">
        <v>5230000</v>
      </c>
      <c r="L7" s="115">
        <v>5470580</v>
      </c>
    </row>
    <row r="8" spans="1:12" ht="13.5">
      <c r="A8" s="121" t="s">
        <v>112</v>
      </c>
      <c r="B8" s="120" t="s">
        <v>9</v>
      </c>
      <c r="C8" s="116">
        <v>0</v>
      </c>
      <c r="D8" s="116">
        <v>6023054106</v>
      </c>
      <c r="E8" s="115">
        <v>8444486050</v>
      </c>
      <c r="F8" s="119">
        <v>2241249507</v>
      </c>
      <c r="G8" s="116">
        <v>3229791546</v>
      </c>
      <c r="H8" s="115">
        <v>3229791546</v>
      </c>
      <c r="I8" s="118">
        <v>15233856230</v>
      </c>
      <c r="J8" s="117">
        <v>4802516736</v>
      </c>
      <c r="K8" s="116">
        <v>1699739193</v>
      </c>
      <c r="L8" s="115">
        <v>2131631200</v>
      </c>
    </row>
    <row r="9" spans="1:12" ht="13.5">
      <c r="A9" s="121" t="s">
        <v>111</v>
      </c>
      <c r="B9" s="120"/>
      <c r="C9" s="116">
        <v>0</v>
      </c>
      <c r="D9" s="116">
        <v>12422959237</v>
      </c>
      <c r="E9" s="115">
        <v>1256024556</v>
      </c>
      <c r="F9" s="119">
        <v>131520785</v>
      </c>
      <c r="G9" s="116">
        <v>194719386</v>
      </c>
      <c r="H9" s="115">
        <v>194719386</v>
      </c>
      <c r="I9" s="118">
        <v>1811686202</v>
      </c>
      <c r="J9" s="117">
        <v>239247928</v>
      </c>
      <c r="K9" s="116">
        <v>162601945</v>
      </c>
      <c r="L9" s="115">
        <v>201916826</v>
      </c>
    </row>
    <row r="10" spans="1:12" ht="13.5">
      <c r="A10" s="121" t="s">
        <v>110</v>
      </c>
      <c r="B10" s="120"/>
      <c r="C10" s="116">
        <v>0</v>
      </c>
      <c r="D10" s="116">
        <v>0</v>
      </c>
      <c r="E10" s="115">
        <v>0</v>
      </c>
      <c r="F10" s="147">
        <v>0</v>
      </c>
      <c r="G10" s="63">
        <v>0</v>
      </c>
      <c r="H10" s="145">
        <v>0</v>
      </c>
      <c r="I10" s="118">
        <v>-191986</v>
      </c>
      <c r="J10" s="146">
        <v>0</v>
      </c>
      <c r="K10" s="63">
        <v>0</v>
      </c>
      <c r="L10" s="145">
        <v>0</v>
      </c>
    </row>
    <row r="11" spans="1:12" ht="13.5">
      <c r="A11" s="121" t="s">
        <v>109</v>
      </c>
      <c r="B11" s="120" t="s">
        <v>20</v>
      </c>
      <c r="C11" s="116">
        <v>0</v>
      </c>
      <c r="D11" s="116">
        <v>117713309</v>
      </c>
      <c r="E11" s="115">
        <v>405912138</v>
      </c>
      <c r="F11" s="119">
        <v>-35805109</v>
      </c>
      <c r="G11" s="116">
        <v>407255110</v>
      </c>
      <c r="H11" s="115">
        <v>407255110</v>
      </c>
      <c r="I11" s="118">
        <v>-11667766</v>
      </c>
      <c r="J11" s="117">
        <v>-8537145</v>
      </c>
      <c r="K11" s="116">
        <v>-22393156</v>
      </c>
      <c r="L11" s="115">
        <v>-13706424</v>
      </c>
    </row>
    <row r="12" spans="1:12" ht="13.5">
      <c r="A12" s="137" t="s">
        <v>108</v>
      </c>
      <c r="B12" s="136"/>
      <c r="C12" s="132">
        <f>SUM(C6:C11)</f>
        <v>0</v>
      </c>
      <c r="D12" s="132">
        <f>SUM(D6:D11)</f>
        <v>18587264096</v>
      </c>
      <c r="E12" s="131">
        <f>SUM(E6:E11)</f>
        <v>8735868246</v>
      </c>
      <c r="F12" s="135">
        <f>SUM(F6:F11)</f>
        <v>478561382</v>
      </c>
      <c r="G12" s="132">
        <f>SUM(G6:G11)</f>
        <v>3684369471</v>
      </c>
      <c r="H12" s="131">
        <f>SUM(H6:H11)</f>
        <v>3684369471</v>
      </c>
      <c r="I12" s="134">
        <f>SUM(I6:I11)</f>
        <v>14737550736</v>
      </c>
      <c r="J12" s="133">
        <f>SUM(J6:J11)</f>
        <v>4176654160</v>
      </c>
      <c r="K12" s="132">
        <f>SUM(K6:K11)</f>
        <v>1433342041</v>
      </c>
      <c r="L12" s="131">
        <f>SUM(L6:L11)</f>
        <v>1824728049</v>
      </c>
    </row>
    <row r="13" spans="1:12" ht="4.5" customHeight="1">
      <c r="A13" s="123"/>
      <c r="B13" s="120"/>
      <c r="C13" s="116"/>
      <c r="D13" s="116"/>
      <c r="E13" s="115"/>
      <c r="F13" s="119"/>
      <c r="G13" s="116"/>
      <c r="H13" s="115"/>
      <c r="I13" s="118"/>
      <c r="J13" s="117"/>
      <c r="K13" s="116"/>
      <c r="L13" s="115"/>
    </row>
    <row r="14" spans="1:12" ht="13.5">
      <c r="A14" s="122" t="s">
        <v>107</v>
      </c>
      <c r="B14" s="120"/>
      <c r="C14" s="116"/>
      <c r="D14" s="116"/>
      <c r="E14" s="115"/>
      <c r="F14" s="119"/>
      <c r="G14" s="116"/>
      <c r="H14" s="115"/>
      <c r="I14" s="118"/>
      <c r="J14" s="117"/>
      <c r="K14" s="116"/>
      <c r="L14" s="115"/>
    </row>
    <row r="15" spans="1:12" ht="13.5">
      <c r="A15" s="121" t="s">
        <v>106</v>
      </c>
      <c r="B15" s="120"/>
      <c r="C15" s="116">
        <v>0</v>
      </c>
      <c r="D15" s="116">
        <v>0</v>
      </c>
      <c r="E15" s="115">
        <v>18704738</v>
      </c>
      <c r="F15" s="119">
        <v>0</v>
      </c>
      <c r="G15" s="116">
        <v>191736</v>
      </c>
      <c r="H15" s="115">
        <v>191736</v>
      </c>
      <c r="I15" s="118">
        <v>-2853088</v>
      </c>
      <c r="J15" s="117">
        <v>-169245816</v>
      </c>
      <c r="K15" s="116">
        <v>-178657309</v>
      </c>
      <c r="L15" s="115">
        <v>-188068800</v>
      </c>
    </row>
    <row r="16" spans="1:12" ht="13.5">
      <c r="A16" s="121" t="s">
        <v>105</v>
      </c>
      <c r="B16" s="120"/>
      <c r="C16" s="116">
        <v>0</v>
      </c>
      <c r="D16" s="116">
        <v>0</v>
      </c>
      <c r="E16" s="115">
        <v>0</v>
      </c>
      <c r="F16" s="147">
        <v>0</v>
      </c>
      <c r="G16" s="63">
        <v>0</v>
      </c>
      <c r="H16" s="145">
        <v>0</v>
      </c>
      <c r="I16" s="118">
        <v>0</v>
      </c>
      <c r="J16" s="146">
        <v>0</v>
      </c>
      <c r="K16" s="63">
        <v>0</v>
      </c>
      <c r="L16" s="145">
        <v>0</v>
      </c>
    </row>
    <row r="17" spans="1:12" ht="13.5">
      <c r="A17" s="121" t="s">
        <v>104</v>
      </c>
      <c r="B17" s="120"/>
      <c r="C17" s="116">
        <v>0</v>
      </c>
      <c r="D17" s="116">
        <v>4830226</v>
      </c>
      <c r="E17" s="115">
        <v>-19179</v>
      </c>
      <c r="F17" s="119">
        <v>-5976</v>
      </c>
      <c r="G17" s="116">
        <v>-5976</v>
      </c>
      <c r="H17" s="115">
        <v>-5976</v>
      </c>
      <c r="I17" s="118">
        <v>3836924</v>
      </c>
      <c r="J17" s="117">
        <v>-6275</v>
      </c>
      <c r="K17" s="116">
        <v>-6588</v>
      </c>
      <c r="L17" s="115">
        <v>-6918</v>
      </c>
    </row>
    <row r="18" spans="1:12" ht="13.5">
      <c r="A18" s="121" t="s">
        <v>103</v>
      </c>
      <c r="B18" s="120"/>
      <c r="C18" s="116">
        <v>0</v>
      </c>
      <c r="D18" s="116">
        <v>0</v>
      </c>
      <c r="E18" s="115">
        <v>0</v>
      </c>
      <c r="F18" s="119">
        <v>0</v>
      </c>
      <c r="G18" s="116">
        <v>0</v>
      </c>
      <c r="H18" s="115">
        <v>0</v>
      </c>
      <c r="I18" s="118">
        <v>0</v>
      </c>
      <c r="J18" s="117">
        <v>0</v>
      </c>
      <c r="K18" s="116">
        <v>0</v>
      </c>
      <c r="L18" s="115">
        <v>0</v>
      </c>
    </row>
    <row r="19" spans="1:12" ht="13.5">
      <c r="A19" s="121" t="s">
        <v>102</v>
      </c>
      <c r="B19" s="120" t="s">
        <v>40</v>
      </c>
      <c r="C19" s="116">
        <v>0</v>
      </c>
      <c r="D19" s="116">
        <v>45307832317</v>
      </c>
      <c r="E19" s="115">
        <v>77986309356</v>
      </c>
      <c r="F19" s="119">
        <v>40715589164</v>
      </c>
      <c r="G19" s="116">
        <v>97343441582</v>
      </c>
      <c r="H19" s="115">
        <v>97343441582</v>
      </c>
      <c r="I19" s="118">
        <v>74150962561</v>
      </c>
      <c r="J19" s="117">
        <v>71993996555</v>
      </c>
      <c r="K19" s="116">
        <v>72875886785</v>
      </c>
      <c r="L19" s="115">
        <v>73774481369</v>
      </c>
    </row>
    <row r="20" spans="1:12" ht="13.5">
      <c r="A20" s="121"/>
      <c r="B20" s="120"/>
      <c r="C20" s="116"/>
      <c r="D20" s="116"/>
      <c r="E20" s="115"/>
      <c r="F20" s="119"/>
      <c r="G20" s="116"/>
      <c r="H20" s="115"/>
      <c r="I20" s="118"/>
      <c r="J20" s="117"/>
      <c r="K20" s="116"/>
      <c r="L20" s="115"/>
    </row>
    <row r="21" spans="1:12" ht="13.5">
      <c r="A21" s="121" t="s">
        <v>101</v>
      </c>
      <c r="B21" s="120"/>
      <c r="C21" s="116">
        <v>0</v>
      </c>
      <c r="D21" s="116">
        <v>0</v>
      </c>
      <c r="E21" s="115">
        <v>0</v>
      </c>
      <c r="F21" s="119">
        <v>0</v>
      </c>
      <c r="G21" s="116">
        <v>0</v>
      </c>
      <c r="H21" s="115">
        <v>0</v>
      </c>
      <c r="I21" s="118">
        <v>0</v>
      </c>
      <c r="J21" s="117">
        <v>0</v>
      </c>
      <c r="K21" s="116">
        <v>0</v>
      </c>
      <c r="L21" s="115">
        <v>0</v>
      </c>
    </row>
    <row r="22" spans="1:12" ht="13.5">
      <c r="A22" s="121" t="s">
        <v>100</v>
      </c>
      <c r="B22" s="120"/>
      <c r="C22" s="116">
        <v>0</v>
      </c>
      <c r="D22" s="116">
        <v>11412283</v>
      </c>
      <c r="E22" s="115">
        <v>-3953107</v>
      </c>
      <c r="F22" s="119">
        <v>30339206</v>
      </c>
      <c r="G22" s="116">
        <v>11069686</v>
      </c>
      <c r="H22" s="115">
        <v>11069686</v>
      </c>
      <c r="I22" s="118">
        <v>2662903</v>
      </c>
      <c r="J22" s="117">
        <v>26921845</v>
      </c>
      <c r="K22" s="116">
        <v>25260263</v>
      </c>
      <c r="L22" s="115">
        <v>40427791</v>
      </c>
    </row>
    <row r="23" spans="1:12" ht="13.5">
      <c r="A23" s="121" t="s">
        <v>99</v>
      </c>
      <c r="B23" s="120"/>
      <c r="C23" s="116">
        <v>0</v>
      </c>
      <c r="D23" s="116">
        <v>8468463</v>
      </c>
      <c r="E23" s="115">
        <v>146588</v>
      </c>
      <c r="F23" s="147">
        <v>8452975</v>
      </c>
      <c r="G23" s="63">
        <v>8452975</v>
      </c>
      <c r="H23" s="145">
        <v>8452975</v>
      </c>
      <c r="I23" s="119">
        <v>249800</v>
      </c>
      <c r="J23" s="146">
        <v>153342</v>
      </c>
      <c r="K23" s="63">
        <v>159937</v>
      </c>
      <c r="L23" s="145">
        <v>166848</v>
      </c>
    </row>
    <row r="24" spans="1:12" ht="13.5">
      <c r="A24" s="137" t="s">
        <v>98</v>
      </c>
      <c r="B24" s="142"/>
      <c r="C24" s="132">
        <f>SUM(C15:C23)</f>
        <v>0</v>
      </c>
      <c r="D24" s="139">
        <f>SUM(D15:D23)</f>
        <v>45332543289</v>
      </c>
      <c r="E24" s="138">
        <f>SUM(E15:E23)</f>
        <v>78001188396</v>
      </c>
      <c r="F24" s="141">
        <f>SUM(F15:F23)</f>
        <v>40754375369</v>
      </c>
      <c r="G24" s="139">
        <f>SUM(G15:G23)</f>
        <v>97363150003</v>
      </c>
      <c r="H24" s="138">
        <f>SUM(H15:H23)</f>
        <v>97363150003</v>
      </c>
      <c r="I24" s="144">
        <f>SUM(I15:I23)</f>
        <v>74154859100</v>
      </c>
      <c r="J24" s="140">
        <f>SUM(J15:J23)</f>
        <v>71851819651</v>
      </c>
      <c r="K24" s="139">
        <f>SUM(K15:K23)</f>
        <v>72722643088</v>
      </c>
      <c r="L24" s="138">
        <f>SUM(L15:L23)</f>
        <v>73627000290</v>
      </c>
    </row>
    <row r="25" spans="1:12" ht="13.5">
      <c r="A25" s="137" t="s">
        <v>97</v>
      </c>
      <c r="B25" s="136"/>
      <c r="C25" s="132">
        <f>+C12+C24</f>
        <v>0</v>
      </c>
      <c r="D25" s="132">
        <f>+D12+D24</f>
        <v>63919807385</v>
      </c>
      <c r="E25" s="131">
        <f>+E12+E24</f>
        <v>86737056642</v>
      </c>
      <c r="F25" s="135">
        <f>+F12+F24</f>
        <v>41232936751</v>
      </c>
      <c r="G25" s="132">
        <f>+G12+G24</f>
        <v>101047519474</v>
      </c>
      <c r="H25" s="131">
        <f>+H12+H24</f>
        <v>101047519474</v>
      </c>
      <c r="I25" s="134">
        <f>+I12+I24</f>
        <v>88892409836</v>
      </c>
      <c r="J25" s="133">
        <f>+J12+J24</f>
        <v>76028473811</v>
      </c>
      <c r="K25" s="132">
        <f>+K12+K24</f>
        <v>74155985129</v>
      </c>
      <c r="L25" s="131">
        <f>+L12+L24</f>
        <v>75451728339</v>
      </c>
    </row>
    <row r="26" spans="1:12" ht="4.5" customHeight="1">
      <c r="A26" s="123"/>
      <c r="B26" s="120"/>
      <c r="C26" s="116"/>
      <c r="D26" s="116"/>
      <c r="E26" s="115"/>
      <c r="F26" s="119"/>
      <c r="G26" s="116"/>
      <c r="H26" s="115"/>
      <c r="I26" s="118"/>
      <c r="J26" s="117"/>
      <c r="K26" s="116"/>
      <c r="L26" s="115"/>
    </row>
    <row r="27" spans="1:12" ht="13.5">
      <c r="A27" s="122" t="s">
        <v>96</v>
      </c>
      <c r="B27" s="120"/>
      <c r="C27" s="116"/>
      <c r="D27" s="116"/>
      <c r="E27" s="115"/>
      <c r="F27" s="119"/>
      <c r="G27" s="116"/>
      <c r="H27" s="115"/>
      <c r="I27" s="118"/>
      <c r="J27" s="117"/>
      <c r="K27" s="116"/>
      <c r="L27" s="115"/>
    </row>
    <row r="28" spans="1:12" ht="13.5">
      <c r="A28" s="122" t="s">
        <v>95</v>
      </c>
      <c r="B28" s="143"/>
      <c r="C28" s="116"/>
      <c r="D28" s="116"/>
      <c r="E28" s="115"/>
      <c r="F28" s="119"/>
      <c r="G28" s="116"/>
      <c r="H28" s="115"/>
      <c r="I28" s="118"/>
      <c r="J28" s="117"/>
      <c r="K28" s="116"/>
      <c r="L28" s="115"/>
    </row>
    <row r="29" spans="1:12" ht="13.5">
      <c r="A29" s="121" t="s">
        <v>94</v>
      </c>
      <c r="B29" s="120" t="s">
        <v>9</v>
      </c>
      <c r="C29" s="116">
        <v>0</v>
      </c>
      <c r="D29" s="116">
        <v>0</v>
      </c>
      <c r="E29" s="115">
        <v>0</v>
      </c>
      <c r="F29" s="119">
        <v>0</v>
      </c>
      <c r="G29" s="116">
        <v>0</v>
      </c>
      <c r="H29" s="115">
        <v>0</v>
      </c>
      <c r="I29" s="118">
        <v>0</v>
      </c>
      <c r="J29" s="117">
        <v>0</v>
      </c>
      <c r="K29" s="116">
        <v>0</v>
      </c>
      <c r="L29" s="115">
        <v>0</v>
      </c>
    </row>
    <row r="30" spans="1:12" ht="13.5">
      <c r="A30" s="121" t="s">
        <v>93</v>
      </c>
      <c r="B30" s="120" t="s">
        <v>80</v>
      </c>
      <c r="C30" s="116">
        <v>0</v>
      </c>
      <c r="D30" s="116">
        <v>18238230</v>
      </c>
      <c r="E30" s="115">
        <v>27633857</v>
      </c>
      <c r="F30" s="119">
        <v>25572175</v>
      </c>
      <c r="G30" s="116">
        <v>30186690</v>
      </c>
      <c r="H30" s="115">
        <v>30186690</v>
      </c>
      <c r="I30" s="118">
        <v>-207839042</v>
      </c>
      <c r="J30" s="117">
        <v>29346159</v>
      </c>
      <c r="K30" s="116">
        <v>27769000</v>
      </c>
      <c r="L30" s="115">
        <v>35296864</v>
      </c>
    </row>
    <row r="31" spans="1:12" ht="13.5">
      <c r="A31" s="121" t="s">
        <v>92</v>
      </c>
      <c r="B31" s="120"/>
      <c r="C31" s="116">
        <v>0</v>
      </c>
      <c r="D31" s="116">
        <v>140333944</v>
      </c>
      <c r="E31" s="115">
        <v>264202702</v>
      </c>
      <c r="F31" s="119">
        <v>161346135</v>
      </c>
      <c r="G31" s="116">
        <v>159002669</v>
      </c>
      <c r="H31" s="115">
        <v>159002669</v>
      </c>
      <c r="I31" s="118">
        <v>294210827</v>
      </c>
      <c r="J31" s="117">
        <v>224216462</v>
      </c>
      <c r="K31" s="116">
        <v>-92228863</v>
      </c>
      <c r="L31" s="115">
        <v>-96977969</v>
      </c>
    </row>
    <row r="32" spans="1:12" ht="13.5">
      <c r="A32" s="121" t="s">
        <v>91</v>
      </c>
      <c r="B32" s="120" t="s">
        <v>80</v>
      </c>
      <c r="C32" s="116">
        <v>0</v>
      </c>
      <c r="D32" s="116">
        <v>8668575439</v>
      </c>
      <c r="E32" s="115">
        <v>11054125388</v>
      </c>
      <c r="F32" s="119">
        <v>102356171</v>
      </c>
      <c r="G32" s="116">
        <v>712389656</v>
      </c>
      <c r="H32" s="115">
        <v>712389656</v>
      </c>
      <c r="I32" s="118">
        <v>7827482762</v>
      </c>
      <c r="J32" s="117">
        <v>515356457</v>
      </c>
      <c r="K32" s="116">
        <v>-12140511</v>
      </c>
      <c r="L32" s="115">
        <v>332474668</v>
      </c>
    </row>
    <row r="33" spans="1:12" ht="13.5">
      <c r="A33" s="121" t="s">
        <v>87</v>
      </c>
      <c r="B33" s="120"/>
      <c r="C33" s="116">
        <v>0</v>
      </c>
      <c r="D33" s="116">
        <v>546673217</v>
      </c>
      <c r="E33" s="115">
        <v>546079515</v>
      </c>
      <c r="F33" s="119">
        <v>6839605</v>
      </c>
      <c r="G33" s="116">
        <v>6739580</v>
      </c>
      <c r="H33" s="115">
        <v>6739580</v>
      </c>
      <c r="I33" s="118">
        <v>1569230907</v>
      </c>
      <c r="J33" s="117">
        <v>1548278699</v>
      </c>
      <c r="K33" s="116">
        <v>20731640</v>
      </c>
      <c r="L33" s="115">
        <v>22153590</v>
      </c>
    </row>
    <row r="34" spans="1:12" ht="13.5">
      <c r="A34" s="137" t="s">
        <v>90</v>
      </c>
      <c r="B34" s="136"/>
      <c r="C34" s="132">
        <f>SUM(C29:C33)</f>
        <v>0</v>
      </c>
      <c r="D34" s="132">
        <f>SUM(D29:D33)</f>
        <v>9373820830</v>
      </c>
      <c r="E34" s="131">
        <f>SUM(E29:E33)</f>
        <v>11892041462</v>
      </c>
      <c r="F34" s="135">
        <f>SUM(F29:F33)</f>
        <v>296114086</v>
      </c>
      <c r="G34" s="132">
        <f>SUM(G29:G33)</f>
        <v>908318595</v>
      </c>
      <c r="H34" s="131">
        <f>SUM(H29:H33)</f>
        <v>908318595</v>
      </c>
      <c r="I34" s="134">
        <f>SUM(I29:I33)</f>
        <v>9483085454</v>
      </c>
      <c r="J34" s="133">
        <f>SUM(J29:J33)</f>
        <v>2317197777</v>
      </c>
      <c r="K34" s="132">
        <f>SUM(K29:K33)</f>
        <v>-55868734</v>
      </c>
      <c r="L34" s="131">
        <f>SUM(L29:L33)</f>
        <v>292947153</v>
      </c>
    </row>
    <row r="35" spans="1:12" ht="4.5" customHeight="1">
      <c r="A35" s="123"/>
      <c r="B35" s="120"/>
      <c r="C35" s="116"/>
      <c r="D35" s="116"/>
      <c r="E35" s="115"/>
      <c r="F35" s="119"/>
      <c r="G35" s="116"/>
      <c r="H35" s="115"/>
      <c r="I35" s="118"/>
      <c r="J35" s="117"/>
      <c r="K35" s="116"/>
      <c r="L35" s="115"/>
    </row>
    <row r="36" spans="1:12" ht="13.5">
      <c r="A36" s="122" t="s">
        <v>89</v>
      </c>
      <c r="B36" s="120"/>
      <c r="C36" s="116"/>
      <c r="D36" s="116"/>
      <c r="E36" s="115"/>
      <c r="F36" s="119"/>
      <c r="G36" s="116"/>
      <c r="H36" s="115"/>
      <c r="I36" s="118"/>
      <c r="J36" s="117"/>
      <c r="K36" s="116"/>
      <c r="L36" s="115"/>
    </row>
    <row r="37" spans="1:12" ht="13.5">
      <c r="A37" s="121" t="s">
        <v>88</v>
      </c>
      <c r="B37" s="120"/>
      <c r="C37" s="116">
        <v>0</v>
      </c>
      <c r="D37" s="116">
        <v>2262035140</v>
      </c>
      <c r="E37" s="115">
        <v>68366698</v>
      </c>
      <c r="F37" s="119">
        <v>12439652</v>
      </c>
      <c r="G37" s="116">
        <v>-6756077</v>
      </c>
      <c r="H37" s="115">
        <v>-6756077</v>
      </c>
      <c r="I37" s="118">
        <v>-49178975</v>
      </c>
      <c r="J37" s="117">
        <v>148328814</v>
      </c>
      <c r="K37" s="116">
        <v>67321547</v>
      </c>
      <c r="L37" s="115">
        <v>88720726</v>
      </c>
    </row>
    <row r="38" spans="1:12" ht="13.5">
      <c r="A38" s="121" t="s">
        <v>87</v>
      </c>
      <c r="B38" s="120"/>
      <c r="C38" s="116">
        <v>0</v>
      </c>
      <c r="D38" s="116">
        <v>150204879</v>
      </c>
      <c r="E38" s="115">
        <v>330252192</v>
      </c>
      <c r="F38" s="119">
        <v>3341929</v>
      </c>
      <c r="G38" s="116">
        <v>2808570</v>
      </c>
      <c r="H38" s="115">
        <v>2808570</v>
      </c>
      <c r="I38" s="118">
        <v>385771077</v>
      </c>
      <c r="J38" s="117">
        <v>546771539</v>
      </c>
      <c r="K38" s="116">
        <v>65416797</v>
      </c>
      <c r="L38" s="115">
        <v>59746826</v>
      </c>
    </row>
    <row r="39" spans="1:12" ht="13.5">
      <c r="A39" s="137" t="s">
        <v>86</v>
      </c>
      <c r="B39" s="142"/>
      <c r="C39" s="132">
        <f>SUM(C37:C38)</f>
        <v>0</v>
      </c>
      <c r="D39" s="139">
        <f>SUM(D37:D38)</f>
        <v>2412240019</v>
      </c>
      <c r="E39" s="138">
        <f>SUM(E37:E38)</f>
        <v>398618890</v>
      </c>
      <c r="F39" s="141">
        <f>SUM(F37:F38)</f>
        <v>15781581</v>
      </c>
      <c r="G39" s="139">
        <f>SUM(G37:G38)</f>
        <v>-3947507</v>
      </c>
      <c r="H39" s="138">
        <f>SUM(H37:H38)</f>
        <v>-3947507</v>
      </c>
      <c r="I39" s="141">
        <f>SUM(I37:I38)</f>
        <v>336592102</v>
      </c>
      <c r="J39" s="140">
        <f>SUM(J37:J38)</f>
        <v>695100353</v>
      </c>
      <c r="K39" s="139">
        <f>SUM(K37:K38)</f>
        <v>132738344</v>
      </c>
      <c r="L39" s="138">
        <f>SUM(L37:L38)</f>
        <v>148467552</v>
      </c>
    </row>
    <row r="40" spans="1:12" ht="13.5">
      <c r="A40" s="137" t="s">
        <v>85</v>
      </c>
      <c r="B40" s="136"/>
      <c r="C40" s="132">
        <f>+C34+C39</f>
        <v>0</v>
      </c>
      <c r="D40" s="132">
        <f>+D34+D39</f>
        <v>11786060849</v>
      </c>
      <c r="E40" s="131">
        <f>+E34+E39</f>
        <v>12290660352</v>
      </c>
      <c r="F40" s="135">
        <f>+F34+F39</f>
        <v>311895667</v>
      </c>
      <c r="G40" s="132">
        <f>+G34+G39</f>
        <v>904371088</v>
      </c>
      <c r="H40" s="131">
        <f>+H34+H39</f>
        <v>904371088</v>
      </c>
      <c r="I40" s="134">
        <f>+I34+I39</f>
        <v>9819677556</v>
      </c>
      <c r="J40" s="133">
        <f>+J34+J39</f>
        <v>3012298130</v>
      </c>
      <c r="K40" s="132">
        <f>+K34+K39</f>
        <v>76869610</v>
      </c>
      <c r="L40" s="131">
        <f>+L34+L39</f>
        <v>441414705</v>
      </c>
    </row>
    <row r="41" spans="1:12" ht="4.5" customHeight="1">
      <c r="A41" s="123"/>
      <c r="B41" s="120"/>
      <c r="C41" s="116"/>
      <c r="D41" s="116"/>
      <c r="E41" s="115"/>
      <c r="F41" s="119"/>
      <c r="G41" s="116"/>
      <c r="H41" s="115"/>
      <c r="I41" s="118"/>
      <c r="J41" s="117"/>
      <c r="K41" s="116"/>
      <c r="L41" s="115"/>
    </row>
    <row r="42" spans="1:12" ht="13.5">
      <c r="A42" s="130" t="s">
        <v>84</v>
      </c>
      <c r="B42" s="129" t="s">
        <v>78</v>
      </c>
      <c r="C42" s="125">
        <f>+C25-C40</f>
        <v>0</v>
      </c>
      <c r="D42" s="125">
        <f>+D25-D40</f>
        <v>52133746536</v>
      </c>
      <c r="E42" s="124">
        <f>+E25-E40</f>
        <v>74446396290</v>
      </c>
      <c r="F42" s="128">
        <f>+F25-F40</f>
        <v>40921041084</v>
      </c>
      <c r="G42" s="125">
        <f>+G25-G40</f>
        <v>100143148386</v>
      </c>
      <c r="H42" s="124">
        <f>+H25-H40</f>
        <v>100143148386</v>
      </c>
      <c r="I42" s="127">
        <f>+I25-I40</f>
        <v>79072732280</v>
      </c>
      <c r="J42" s="126">
        <f>+J25-J40</f>
        <v>73016175681</v>
      </c>
      <c r="K42" s="125">
        <f>+K25-K40</f>
        <v>74079115519</v>
      </c>
      <c r="L42" s="124">
        <f>+L25-L40</f>
        <v>75010313634</v>
      </c>
    </row>
    <row r="43" spans="1:12" ht="4.5" customHeight="1">
      <c r="A43" s="123"/>
      <c r="B43" s="120"/>
      <c r="C43" s="116"/>
      <c r="D43" s="116"/>
      <c r="E43" s="115"/>
      <c r="F43" s="119"/>
      <c r="G43" s="116"/>
      <c r="H43" s="115"/>
      <c r="I43" s="118"/>
      <c r="J43" s="117"/>
      <c r="K43" s="116"/>
      <c r="L43" s="115"/>
    </row>
    <row r="44" spans="1:12" ht="13.5">
      <c r="A44" s="122" t="s">
        <v>83</v>
      </c>
      <c r="B44" s="120"/>
      <c r="C44" s="116"/>
      <c r="D44" s="116"/>
      <c r="E44" s="115"/>
      <c r="F44" s="119"/>
      <c r="G44" s="116"/>
      <c r="H44" s="115"/>
      <c r="I44" s="118"/>
      <c r="J44" s="117"/>
      <c r="K44" s="116"/>
      <c r="L44" s="115"/>
    </row>
    <row r="45" spans="1:12" ht="13.5">
      <c r="A45" s="121" t="s">
        <v>82</v>
      </c>
      <c r="B45" s="120"/>
      <c r="C45" s="116">
        <v>0</v>
      </c>
      <c r="D45" s="116">
        <v>10899032323</v>
      </c>
      <c r="E45" s="115">
        <v>8059294106</v>
      </c>
      <c r="F45" s="119">
        <v>13319454820</v>
      </c>
      <c r="G45" s="116">
        <v>21681511100</v>
      </c>
      <c r="H45" s="115">
        <v>21681511100</v>
      </c>
      <c r="I45" s="118">
        <v>12040672787</v>
      </c>
      <c r="J45" s="117">
        <v>19567376499</v>
      </c>
      <c r="K45" s="116">
        <v>22074295745</v>
      </c>
      <c r="L45" s="115">
        <v>26368617483</v>
      </c>
    </row>
    <row r="46" spans="1:12" ht="13.5">
      <c r="A46" s="121" t="s">
        <v>81</v>
      </c>
      <c r="B46" s="120" t="s">
        <v>80</v>
      </c>
      <c r="C46" s="116">
        <v>0</v>
      </c>
      <c r="D46" s="116">
        <v>-85312048</v>
      </c>
      <c r="E46" s="115">
        <v>-3211487</v>
      </c>
      <c r="F46" s="119">
        <v>30220580</v>
      </c>
      <c r="G46" s="116">
        <v>49252370</v>
      </c>
      <c r="H46" s="115">
        <v>49252370</v>
      </c>
      <c r="I46" s="118">
        <v>46967863</v>
      </c>
      <c r="J46" s="117">
        <v>55462977</v>
      </c>
      <c r="K46" s="116">
        <v>58446832</v>
      </c>
      <c r="L46" s="115">
        <v>56459382</v>
      </c>
    </row>
    <row r="47" spans="1:12" ht="13.5">
      <c r="A47" s="121"/>
      <c r="B47" s="120"/>
      <c r="C47" s="116"/>
      <c r="D47" s="116"/>
      <c r="E47" s="115"/>
      <c r="F47" s="119"/>
      <c r="G47" s="116"/>
      <c r="H47" s="115"/>
      <c r="I47" s="118"/>
      <c r="J47" s="117"/>
      <c r="K47" s="116"/>
      <c r="L47" s="115"/>
    </row>
    <row r="48" spans="1:12" ht="13.5">
      <c r="A48" s="114" t="s">
        <v>79</v>
      </c>
      <c r="B48" s="113" t="s">
        <v>78</v>
      </c>
      <c r="C48" s="109">
        <f>SUM(C45:C47)</f>
        <v>0</v>
      </c>
      <c r="D48" s="109">
        <f>SUM(D45:D47)</f>
        <v>10813720275</v>
      </c>
      <c r="E48" s="108">
        <f>SUM(E45:E47)</f>
        <v>8056082619</v>
      </c>
      <c r="F48" s="112">
        <f>SUM(F45:F47)</f>
        <v>13349675400</v>
      </c>
      <c r="G48" s="109">
        <f>SUM(G45:G47)</f>
        <v>21730763470</v>
      </c>
      <c r="H48" s="108">
        <f>SUM(H45:H47)</f>
        <v>21730763470</v>
      </c>
      <c r="I48" s="111">
        <f>SUM(I45:I47)</f>
        <v>12087640650</v>
      </c>
      <c r="J48" s="110">
        <f>SUM(J45:J47)</f>
        <v>19622839476</v>
      </c>
      <c r="K48" s="109">
        <f>SUM(K45:K47)</f>
        <v>22132742577</v>
      </c>
      <c r="L48" s="108">
        <f>SUM(L45:L47)</f>
        <v>26425076865</v>
      </c>
    </row>
    <row r="49" spans="1:12" ht="13.5">
      <c r="A49" s="107" t="s">
        <v>64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1:12" ht="13.5">
      <c r="A50" s="107" t="s">
        <v>77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1:12" ht="13.5">
      <c r="A51" s="107" t="s">
        <v>76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1:12" ht="13.5">
      <c r="A52" s="107" t="s">
        <v>75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1:12" ht="13.5">
      <c r="A53" s="107" t="s">
        <v>74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ht="13.5">
      <c r="A54" s="107" t="s">
        <v>73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106" customWidth="1"/>
    <col min="2" max="2" width="4.57421875" style="106" bestFit="1" customWidth="1"/>
    <col min="3" max="12" width="9.7109375" style="106" customWidth="1"/>
    <col min="13" max="16384" width="9.140625" style="106" customWidth="1"/>
  </cols>
  <sheetData>
    <row r="1" spans="1:12" ht="18" customHeight="1">
      <c r="A1" s="169" t="s">
        <v>147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4.75" customHeight="1">
      <c r="A2" s="168" t="s">
        <v>1</v>
      </c>
      <c r="B2" s="167" t="s">
        <v>2</v>
      </c>
      <c r="C2" s="166" t="s">
        <v>3</v>
      </c>
      <c r="D2" s="166" t="s">
        <v>4</v>
      </c>
      <c r="E2" s="165" t="s">
        <v>5</v>
      </c>
      <c r="F2" s="164" t="s">
        <v>6</v>
      </c>
      <c r="G2" s="163"/>
      <c r="H2" s="163"/>
      <c r="I2" s="163"/>
      <c r="J2" s="162" t="s">
        <v>7</v>
      </c>
      <c r="K2" s="161"/>
      <c r="L2" s="160"/>
    </row>
    <row r="3" spans="1:12" ht="24.75" customHeight="1">
      <c r="A3" s="159" t="s">
        <v>8</v>
      </c>
      <c r="B3" s="158"/>
      <c r="C3" s="155" t="s">
        <v>10</v>
      </c>
      <c r="D3" s="155" t="s">
        <v>10</v>
      </c>
      <c r="E3" s="154" t="s">
        <v>10</v>
      </c>
      <c r="F3" s="156" t="s">
        <v>11</v>
      </c>
      <c r="G3" s="155" t="s">
        <v>12</v>
      </c>
      <c r="H3" s="154" t="s">
        <v>13</v>
      </c>
      <c r="I3" s="157" t="s">
        <v>14</v>
      </c>
      <c r="J3" s="156" t="s">
        <v>15</v>
      </c>
      <c r="K3" s="155" t="s">
        <v>16</v>
      </c>
      <c r="L3" s="154" t="s">
        <v>17</v>
      </c>
    </row>
    <row r="4" spans="1:12" ht="13.5">
      <c r="A4" s="122" t="s">
        <v>146</v>
      </c>
      <c r="B4" s="153"/>
      <c r="C4" s="149"/>
      <c r="D4" s="149"/>
      <c r="E4" s="148"/>
      <c r="F4" s="152"/>
      <c r="G4" s="149"/>
      <c r="H4" s="148"/>
      <c r="I4" s="151"/>
      <c r="J4" s="150"/>
      <c r="K4" s="149"/>
      <c r="L4" s="148"/>
    </row>
    <row r="5" spans="1:12" ht="13.5">
      <c r="A5" s="122" t="s">
        <v>129</v>
      </c>
      <c r="B5" s="120"/>
      <c r="C5" s="116"/>
      <c r="D5" s="116"/>
      <c r="E5" s="115"/>
      <c r="F5" s="119"/>
      <c r="G5" s="116"/>
      <c r="H5" s="115"/>
      <c r="I5" s="118"/>
      <c r="J5" s="117"/>
      <c r="K5" s="116"/>
      <c r="L5" s="115"/>
    </row>
    <row r="6" spans="1:12" ht="13.5">
      <c r="A6" s="121" t="s">
        <v>19</v>
      </c>
      <c r="B6" s="120"/>
      <c r="C6" s="116">
        <v>0</v>
      </c>
      <c r="D6" s="116">
        <v>29485269</v>
      </c>
      <c r="E6" s="115">
        <v>-713</v>
      </c>
      <c r="F6" s="119">
        <v>-4200000</v>
      </c>
      <c r="G6" s="116">
        <v>0</v>
      </c>
      <c r="H6" s="115">
        <v>0</v>
      </c>
      <c r="I6" s="118">
        <v>14022910</v>
      </c>
      <c r="J6" s="117">
        <v>0</v>
      </c>
      <c r="K6" s="116">
        <v>0</v>
      </c>
      <c r="L6" s="115">
        <v>0</v>
      </c>
    </row>
    <row r="7" spans="1:12" ht="13.5">
      <c r="A7" s="121" t="s">
        <v>145</v>
      </c>
      <c r="B7" s="120"/>
      <c r="C7" s="116">
        <v>0</v>
      </c>
      <c r="D7" s="116">
        <v>805714861</v>
      </c>
      <c r="E7" s="115">
        <v>1216003874</v>
      </c>
      <c r="F7" s="119">
        <v>9094245142</v>
      </c>
      <c r="G7" s="116">
        <v>9509729594</v>
      </c>
      <c r="H7" s="115">
        <v>9509729594</v>
      </c>
      <c r="I7" s="118">
        <v>2232876730</v>
      </c>
      <c r="J7" s="117">
        <v>10431338314</v>
      </c>
      <c r="K7" s="116">
        <v>10985256177</v>
      </c>
      <c r="L7" s="115">
        <v>11656351985</v>
      </c>
    </row>
    <row r="8" spans="1:12" ht="13.5">
      <c r="A8" s="121" t="s">
        <v>33</v>
      </c>
      <c r="B8" s="120"/>
      <c r="C8" s="116">
        <v>0</v>
      </c>
      <c r="D8" s="116">
        <v>344931548</v>
      </c>
      <c r="E8" s="115">
        <v>317689688</v>
      </c>
      <c r="F8" s="119">
        <v>631820450</v>
      </c>
      <c r="G8" s="116">
        <v>629381531</v>
      </c>
      <c r="H8" s="115">
        <v>629381531</v>
      </c>
      <c r="I8" s="118">
        <v>929763812</v>
      </c>
      <c r="J8" s="117">
        <v>30511770</v>
      </c>
      <c r="K8" s="116">
        <v>30797601</v>
      </c>
      <c r="L8" s="115">
        <v>32312127</v>
      </c>
    </row>
    <row r="9" spans="1:12" ht="13.5">
      <c r="A9" s="121" t="s">
        <v>144</v>
      </c>
      <c r="B9" s="120" t="s">
        <v>9</v>
      </c>
      <c r="C9" s="116">
        <v>0</v>
      </c>
      <c r="D9" s="116">
        <v>689517701</v>
      </c>
      <c r="E9" s="115">
        <v>541873136</v>
      </c>
      <c r="F9" s="119">
        <v>832219360</v>
      </c>
      <c r="G9" s="116">
        <v>664158531</v>
      </c>
      <c r="H9" s="115">
        <v>664158531</v>
      </c>
      <c r="I9" s="118">
        <v>705098430</v>
      </c>
      <c r="J9" s="117">
        <v>1119988811</v>
      </c>
      <c r="K9" s="116">
        <v>1366902485</v>
      </c>
      <c r="L9" s="115">
        <v>1467741888</v>
      </c>
    </row>
    <row r="10" spans="1:12" ht="13.5">
      <c r="A10" s="121" t="s">
        <v>143</v>
      </c>
      <c r="B10" s="120" t="s">
        <v>9</v>
      </c>
      <c r="C10" s="116">
        <v>0</v>
      </c>
      <c r="D10" s="116">
        <v>189005938</v>
      </c>
      <c r="E10" s="115">
        <v>211045154</v>
      </c>
      <c r="F10" s="119">
        <v>1535702704</v>
      </c>
      <c r="G10" s="116">
        <v>1715724123</v>
      </c>
      <c r="H10" s="115">
        <v>1715724123</v>
      </c>
      <c r="I10" s="118">
        <v>48422840</v>
      </c>
      <c r="J10" s="117">
        <v>2077113834</v>
      </c>
      <c r="K10" s="116">
        <v>1961125669</v>
      </c>
      <c r="L10" s="115">
        <v>2160654365</v>
      </c>
    </row>
    <row r="11" spans="1:12" ht="13.5">
      <c r="A11" s="121" t="s">
        <v>142</v>
      </c>
      <c r="B11" s="120"/>
      <c r="C11" s="116">
        <v>0</v>
      </c>
      <c r="D11" s="116">
        <v>0</v>
      </c>
      <c r="E11" s="115">
        <v>0</v>
      </c>
      <c r="F11" s="119">
        <v>0</v>
      </c>
      <c r="G11" s="116">
        <v>0</v>
      </c>
      <c r="H11" s="115">
        <v>0</v>
      </c>
      <c r="I11" s="118">
        <v>0</v>
      </c>
      <c r="J11" s="117">
        <v>1855380</v>
      </c>
      <c r="K11" s="116">
        <v>2242172</v>
      </c>
      <c r="L11" s="115">
        <v>2399124</v>
      </c>
    </row>
    <row r="12" spans="1:12" ht="13.5">
      <c r="A12" s="121" t="s">
        <v>141</v>
      </c>
      <c r="B12" s="120"/>
      <c r="C12" s="116">
        <v>0</v>
      </c>
      <c r="D12" s="116">
        <v>0</v>
      </c>
      <c r="E12" s="115">
        <v>0</v>
      </c>
      <c r="F12" s="119">
        <v>0</v>
      </c>
      <c r="G12" s="116">
        <v>0</v>
      </c>
      <c r="H12" s="115">
        <v>0</v>
      </c>
      <c r="I12" s="118">
        <v>0</v>
      </c>
      <c r="J12" s="117">
        <v>0</v>
      </c>
      <c r="K12" s="116">
        <v>0</v>
      </c>
      <c r="L12" s="115">
        <v>0</v>
      </c>
    </row>
    <row r="13" spans="1:12" ht="13.5">
      <c r="A13" s="122" t="s">
        <v>125</v>
      </c>
      <c r="B13" s="120"/>
      <c r="C13" s="116"/>
      <c r="D13" s="116"/>
      <c r="E13" s="115"/>
      <c r="F13" s="119"/>
      <c r="G13" s="116"/>
      <c r="H13" s="115"/>
      <c r="I13" s="118"/>
      <c r="J13" s="117"/>
      <c r="K13" s="116"/>
      <c r="L13" s="115"/>
    </row>
    <row r="14" spans="1:12" ht="13.5">
      <c r="A14" s="121" t="s">
        <v>140</v>
      </c>
      <c r="B14" s="120"/>
      <c r="C14" s="116">
        <v>0</v>
      </c>
      <c r="D14" s="116">
        <v>0</v>
      </c>
      <c r="E14" s="115">
        <v>1421709683</v>
      </c>
      <c r="F14" s="119">
        <v>-2723217784</v>
      </c>
      <c r="G14" s="116">
        <v>-2504726533</v>
      </c>
      <c r="H14" s="115">
        <v>-2504726533</v>
      </c>
      <c r="I14" s="118">
        <v>1450975521</v>
      </c>
      <c r="J14" s="117">
        <v>-7698898578</v>
      </c>
      <c r="K14" s="116">
        <v>-8050190128</v>
      </c>
      <c r="L14" s="115">
        <v>-8421724257</v>
      </c>
    </row>
    <row r="15" spans="1:12" ht="13.5">
      <c r="A15" s="121" t="s">
        <v>42</v>
      </c>
      <c r="B15" s="120"/>
      <c r="C15" s="116">
        <v>0</v>
      </c>
      <c r="D15" s="116">
        <v>0</v>
      </c>
      <c r="E15" s="115">
        <v>0</v>
      </c>
      <c r="F15" s="119">
        <v>0</v>
      </c>
      <c r="G15" s="116">
        <v>0</v>
      </c>
      <c r="H15" s="115">
        <v>0</v>
      </c>
      <c r="I15" s="118">
        <v>0</v>
      </c>
      <c r="J15" s="117">
        <v>-3862486</v>
      </c>
      <c r="K15" s="116">
        <v>-5505036</v>
      </c>
      <c r="L15" s="115">
        <v>-6385716</v>
      </c>
    </row>
    <row r="16" spans="1:12" ht="13.5">
      <c r="A16" s="121" t="s">
        <v>139</v>
      </c>
      <c r="B16" s="120" t="s">
        <v>9</v>
      </c>
      <c r="C16" s="116">
        <v>0</v>
      </c>
      <c r="D16" s="116">
        <v>0</v>
      </c>
      <c r="E16" s="115">
        <v>0</v>
      </c>
      <c r="F16" s="119">
        <v>0</v>
      </c>
      <c r="G16" s="116">
        <v>0</v>
      </c>
      <c r="H16" s="115">
        <v>0</v>
      </c>
      <c r="I16" s="118">
        <v>0</v>
      </c>
      <c r="J16" s="117">
        <v>0</v>
      </c>
      <c r="K16" s="116">
        <v>0</v>
      </c>
      <c r="L16" s="115">
        <v>0</v>
      </c>
    </row>
    <row r="17" spans="1:12" ht="13.5">
      <c r="A17" s="137" t="s">
        <v>138</v>
      </c>
      <c r="B17" s="136"/>
      <c r="C17" s="132">
        <f>SUM(C6:C16)</f>
        <v>0</v>
      </c>
      <c r="D17" s="132">
        <f>SUM(D6:D16)</f>
        <v>2058655317</v>
      </c>
      <c r="E17" s="131">
        <f>SUM(E6:E16)</f>
        <v>3708320822</v>
      </c>
      <c r="F17" s="135">
        <f>SUM(F6:F16)</f>
        <v>9366569872</v>
      </c>
      <c r="G17" s="132">
        <f>SUM(G6:G16)</f>
        <v>10014267246</v>
      </c>
      <c r="H17" s="134">
        <f>SUM(H6:H16)</f>
        <v>10014267246</v>
      </c>
      <c r="I17" s="135">
        <f>SUM(I6:I16)</f>
        <v>5381160243</v>
      </c>
      <c r="J17" s="133">
        <f>SUM(J6:J16)</f>
        <v>5958047045</v>
      </c>
      <c r="K17" s="132">
        <f>SUM(K6:K16)</f>
        <v>6290628940</v>
      </c>
      <c r="L17" s="131">
        <f>SUM(L6:L16)</f>
        <v>6891349516</v>
      </c>
    </row>
    <row r="18" spans="1:12" ht="4.5" customHeight="1">
      <c r="A18" s="123"/>
      <c r="B18" s="120"/>
      <c r="C18" s="116"/>
      <c r="D18" s="116"/>
      <c r="E18" s="115"/>
      <c r="F18" s="119"/>
      <c r="G18" s="116"/>
      <c r="H18" s="115"/>
      <c r="I18" s="118"/>
      <c r="J18" s="117"/>
      <c r="K18" s="116"/>
      <c r="L18" s="115"/>
    </row>
    <row r="19" spans="1:12" ht="13.5">
      <c r="A19" s="122" t="s">
        <v>137</v>
      </c>
      <c r="B19" s="120"/>
      <c r="C19" s="116"/>
      <c r="D19" s="116"/>
      <c r="E19" s="115"/>
      <c r="F19" s="119"/>
      <c r="G19" s="116"/>
      <c r="H19" s="115"/>
      <c r="I19" s="118"/>
      <c r="J19" s="117"/>
      <c r="K19" s="116"/>
      <c r="L19" s="115"/>
    </row>
    <row r="20" spans="1:12" ht="13.5">
      <c r="A20" s="122" t="s">
        <v>129</v>
      </c>
      <c r="B20" s="120"/>
      <c r="C20" s="172"/>
      <c r="D20" s="172"/>
      <c r="E20" s="171"/>
      <c r="F20" s="175"/>
      <c r="G20" s="172"/>
      <c r="H20" s="171"/>
      <c r="I20" s="174"/>
      <c r="J20" s="173"/>
      <c r="K20" s="172"/>
      <c r="L20" s="171"/>
    </row>
    <row r="21" spans="1:12" ht="13.5">
      <c r="A21" s="121" t="s">
        <v>136</v>
      </c>
      <c r="B21" s="120"/>
      <c r="C21" s="116">
        <v>0</v>
      </c>
      <c r="D21" s="116">
        <v>150100</v>
      </c>
      <c r="E21" s="115">
        <v>0</v>
      </c>
      <c r="F21" s="147">
        <v>0</v>
      </c>
      <c r="G21" s="63">
        <v>0</v>
      </c>
      <c r="H21" s="145">
        <v>0</v>
      </c>
      <c r="I21" s="118">
        <v>0</v>
      </c>
      <c r="J21" s="146">
        <v>575</v>
      </c>
      <c r="K21" s="63">
        <v>-5594027</v>
      </c>
      <c r="L21" s="145">
        <v>575</v>
      </c>
    </row>
    <row r="22" spans="1:12" ht="13.5">
      <c r="A22" s="121" t="s">
        <v>135</v>
      </c>
      <c r="B22" s="120"/>
      <c r="C22" s="116">
        <v>0</v>
      </c>
      <c r="D22" s="63">
        <v>0</v>
      </c>
      <c r="E22" s="145">
        <v>0</v>
      </c>
      <c r="F22" s="119">
        <v>0</v>
      </c>
      <c r="G22" s="116">
        <v>0</v>
      </c>
      <c r="H22" s="115">
        <v>0</v>
      </c>
      <c r="I22" s="118">
        <v>0</v>
      </c>
      <c r="J22" s="117">
        <v>0</v>
      </c>
      <c r="K22" s="116">
        <v>0</v>
      </c>
      <c r="L22" s="115">
        <v>0</v>
      </c>
    </row>
    <row r="23" spans="1:12" ht="13.5">
      <c r="A23" s="121" t="s">
        <v>134</v>
      </c>
      <c r="B23" s="120"/>
      <c r="C23" s="63">
        <v>0</v>
      </c>
      <c r="D23" s="116">
        <v>0</v>
      </c>
      <c r="E23" s="115">
        <v>29698</v>
      </c>
      <c r="F23" s="147">
        <v>-29698</v>
      </c>
      <c r="G23" s="63">
        <v>-190797</v>
      </c>
      <c r="H23" s="145">
        <v>-190797</v>
      </c>
      <c r="I23" s="118">
        <v>-30726</v>
      </c>
      <c r="J23" s="146">
        <v>169437552</v>
      </c>
      <c r="K23" s="63">
        <v>9411493</v>
      </c>
      <c r="L23" s="145">
        <v>9411491</v>
      </c>
    </row>
    <row r="24" spans="1:12" ht="13.5">
      <c r="A24" s="121" t="s">
        <v>133</v>
      </c>
      <c r="B24" s="120"/>
      <c r="C24" s="116">
        <v>0</v>
      </c>
      <c r="D24" s="116">
        <v>0</v>
      </c>
      <c r="E24" s="115">
        <v>0</v>
      </c>
      <c r="F24" s="119">
        <v>0</v>
      </c>
      <c r="G24" s="116">
        <v>0</v>
      </c>
      <c r="H24" s="115">
        <v>0</v>
      </c>
      <c r="I24" s="118">
        <v>0</v>
      </c>
      <c r="J24" s="117">
        <v>0</v>
      </c>
      <c r="K24" s="116">
        <v>0</v>
      </c>
      <c r="L24" s="115">
        <v>0</v>
      </c>
    </row>
    <row r="25" spans="1:12" ht="13.5">
      <c r="A25" s="122" t="s">
        <v>125</v>
      </c>
      <c r="B25" s="120"/>
      <c r="C25" s="116"/>
      <c r="D25" s="116"/>
      <c r="E25" s="115"/>
      <c r="F25" s="119"/>
      <c r="G25" s="116"/>
      <c r="H25" s="115"/>
      <c r="I25" s="118"/>
      <c r="J25" s="117"/>
      <c r="K25" s="116"/>
      <c r="L25" s="115"/>
    </row>
    <row r="26" spans="1:12" ht="13.5">
      <c r="A26" s="121" t="s">
        <v>132</v>
      </c>
      <c r="B26" s="120"/>
      <c r="C26" s="116">
        <v>0</v>
      </c>
      <c r="D26" s="116">
        <v>-1544544533</v>
      </c>
      <c r="E26" s="115">
        <v>-1695242085</v>
      </c>
      <c r="F26" s="119">
        <v>-4034200829</v>
      </c>
      <c r="G26" s="116">
        <v>-3398343985</v>
      </c>
      <c r="H26" s="115">
        <v>-3398343985</v>
      </c>
      <c r="I26" s="118">
        <v>-1233209775</v>
      </c>
      <c r="J26" s="117">
        <v>-4365141781</v>
      </c>
      <c r="K26" s="116">
        <v>-4516173414</v>
      </c>
      <c r="L26" s="115">
        <v>-4823138025</v>
      </c>
    </row>
    <row r="27" spans="1:12" ht="13.5">
      <c r="A27" s="137" t="s">
        <v>131</v>
      </c>
      <c r="B27" s="136"/>
      <c r="C27" s="132">
        <f>SUM(C21:C26)</f>
        <v>0</v>
      </c>
      <c r="D27" s="132">
        <f>SUM(D21:D26)</f>
        <v>-1544394433</v>
      </c>
      <c r="E27" s="131">
        <f>SUM(E21:E26)</f>
        <v>-1695212387</v>
      </c>
      <c r="F27" s="135">
        <f>SUM(F21:F26)</f>
        <v>-4034230527</v>
      </c>
      <c r="G27" s="132">
        <f>SUM(G21:G26)</f>
        <v>-3398534782</v>
      </c>
      <c r="H27" s="131">
        <f>SUM(H21:H26)</f>
        <v>-3398534782</v>
      </c>
      <c r="I27" s="134">
        <f>SUM(I21:I26)</f>
        <v>-1233240501</v>
      </c>
      <c r="J27" s="133">
        <f>SUM(J21:J26)</f>
        <v>-4195703654</v>
      </c>
      <c r="K27" s="132">
        <f>SUM(K21:K26)</f>
        <v>-4512355948</v>
      </c>
      <c r="L27" s="131">
        <f>SUM(L21:L26)</f>
        <v>-4813725959</v>
      </c>
    </row>
    <row r="28" spans="1:12" ht="4.5" customHeight="1">
      <c r="A28" s="123"/>
      <c r="B28" s="120"/>
      <c r="C28" s="116"/>
      <c r="D28" s="116"/>
      <c r="E28" s="115"/>
      <c r="F28" s="119"/>
      <c r="G28" s="116"/>
      <c r="H28" s="115"/>
      <c r="I28" s="118"/>
      <c r="J28" s="117"/>
      <c r="K28" s="116"/>
      <c r="L28" s="115"/>
    </row>
    <row r="29" spans="1:12" ht="13.5">
      <c r="A29" s="122" t="s">
        <v>130</v>
      </c>
      <c r="B29" s="120"/>
      <c r="C29" s="116"/>
      <c r="D29" s="116"/>
      <c r="E29" s="115"/>
      <c r="F29" s="119"/>
      <c r="G29" s="116"/>
      <c r="H29" s="115"/>
      <c r="I29" s="118"/>
      <c r="J29" s="117"/>
      <c r="K29" s="116"/>
      <c r="L29" s="115"/>
    </row>
    <row r="30" spans="1:12" ht="13.5">
      <c r="A30" s="122" t="s">
        <v>129</v>
      </c>
      <c r="B30" s="120"/>
      <c r="C30" s="116"/>
      <c r="D30" s="116"/>
      <c r="E30" s="115"/>
      <c r="F30" s="119"/>
      <c r="G30" s="116"/>
      <c r="H30" s="115"/>
      <c r="I30" s="118"/>
      <c r="J30" s="117"/>
      <c r="K30" s="116"/>
      <c r="L30" s="115"/>
    </row>
    <row r="31" spans="1:12" ht="13.5">
      <c r="A31" s="121" t="s">
        <v>128</v>
      </c>
      <c r="B31" s="120"/>
      <c r="C31" s="116">
        <v>0</v>
      </c>
      <c r="D31" s="116">
        <v>0</v>
      </c>
      <c r="E31" s="115">
        <v>0</v>
      </c>
      <c r="F31" s="119">
        <v>0</v>
      </c>
      <c r="G31" s="116">
        <v>0</v>
      </c>
      <c r="H31" s="115">
        <v>0</v>
      </c>
      <c r="I31" s="118">
        <v>0</v>
      </c>
      <c r="J31" s="117">
        <v>0</v>
      </c>
      <c r="K31" s="116">
        <v>0</v>
      </c>
      <c r="L31" s="115">
        <v>0</v>
      </c>
    </row>
    <row r="32" spans="1:12" ht="13.5">
      <c r="A32" s="121" t="s">
        <v>127</v>
      </c>
      <c r="B32" s="120"/>
      <c r="C32" s="116">
        <v>0</v>
      </c>
      <c r="D32" s="116">
        <v>0</v>
      </c>
      <c r="E32" s="115">
        <v>0</v>
      </c>
      <c r="F32" s="119">
        <v>0</v>
      </c>
      <c r="G32" s="116">
        <v>0</v>
      </c>
      <c r="H32" s="115">
        <v>0</v>
      </c>
      <c r="I32" s="118">
        <v>0</v>
      </c>
      <c r="J32" s="117">
        <v>-14979511</v>
      </c>
      <c r="K32" s="116">
        <v>-28500000</v>
      </c>
      <c r="L32" s="115">
        <v>-24499996</v>
      </c>
    </row>
    <row r="33" spans="1:12" ht="13.5">
      <c r="A33" s="121" t="s">
        <v>126</v>
      </c>
      <c r="B33" s="120"/>
      <c r="C33" s="116">
        <v>0</v>
      </c>
      <c r="D33" s="116">
        <v>140333944</v>
      </c>
      <c r="E33" s="115">
        <v>180914619</v>
      </c>
      <c r="F33" s="119">
        <v>-102856567</v>
      </c>
      <c r="G33" s="63">
        <v>-146887026</v>
      </c>
      <c r="H33" s="145">
        <v>-146887026</v>
      </c>
      <c r="I33" s="75">
        <v>21522731</v>
      </c>
      <c r="J33" s="117">
        <v>68765062</v>
      </c>
      <c r="K33" s="116">
        <v>-316445325</v>
      </c>
      <c r="L33" s="115">
        <v>-4749106</v>
      </c>
    </row>
    <row r="34" spans="1:12" ht="13.5">
      <c r="A34" s="122" t="s">
        <v>125</v>
      </c>
      <c r="B34" s="120"/>
      <c r="C34" s="116"/>
      <c r="D34" s="116"/>
      <c r="E34" s="115"/>
      <c r="F34" s="119"/>
      <c r="G34" s="116"/>
      <c r="H34" s="115"/>
      <c r="I34" s="118"/>
      <c r="J34" s="117"/>
      <c r="K34" s="116"/>
      <c r="L34" s="115"/>
    </row>
    <row r="35" spans="1:12" ht="13.5">
      <c r="A35" s="121" t="s">
        <v>124</v>
      </c>
      <c r="B35" s="120"/>
      <c r="C35" s="116">
        <v>0</v>
      </c>
      <c r="D35" s="116">
        <v>0</v>
      </c>
      <c r="E35" s="115">
        <v>0</v>
      </c>
      <c r="F35" s="119">
        <v>0</v>
      </c>
      <c r="G35" s="116">
        <v>0</v>
      </c>
      <c r="H35" s="115">
        <v>0</v>
      </c>
      <c r="I35" s="118">
        <v>14271422</v>
      </c>
      <c r="J35" s="117">
        <v>-23311230</v>
      </c>
      <c r="K35" s="116">
        <v>-24258311</v>
      </c>
      <c r="L35" s="115">
        <v>-31674935</v>
      </c>
    </row>
    <row r="36" spans="1:12" ht="13.5">
      <c r="A36" s="137" t="s">
        <v>123</v>
      </c>
      <c r="B36" s="136"/>
      <c r="C36" s="132">
        <f>SUM(C31:C35)</f>
        <v>0</v>
      </c>
      <c r="D36" s="132">
        <f>SUM(D31:D35)</f>
        <v>140333944</v>
      </c>
      <c r="E36" s="131">
        <f>SUM(E31:E35)</f>
        <v>180914619</v>
      </c>
      <c r="F36" s="135">
        <f>SUM(F31:F35)</f>
        <v>-102856567</v>
      </c>
      <c r="G36" s="132">
        <f>SUM(G31:G35)</f>
        <v>-146887026</v>
      </c>
      <c r="H36" s="131">
        <f>SUM(H31:H35)</f>
        <v>-146887026</v>
      </c>
      <c r="I36" s="134">
        <f>SUM(I31:I35)</f>
        <v>35794153</v>
      </c>
      <c r="J36" s="133">
        <f>SUM(J31:J35)</f>
        <v>30474321</v>
      </c>
      <c r="K36" s="132">
        <f>SUM(K31:K35)</f>
        <v>-369203636</v>
      </c>
      <c r="L36" s="131">
        <f>SUM(L31:L35)</f>
        <v>-60924037</v>
      </c>
    </row>
    <row r="37" spans="1:12" ht="4.5" customHeight="1">
      <c r="A37" s="123"/>
      <c r="B37" s="120"/>
      <c r="C37" s="116"/>
      <c r="D37" s="116"/>
      <c r="E37" s="115"/>
      <c r="F37" s="119"/>
      <c r="G37" s="116"/>
      <c r="H37" s="115"/>
      <c r="I37" s="118"/>
      <c r="J37" s="117"/>
      <c r="K37" s="116"/>
      <c r="L37" s="115"/>
    </row>
    <row r="38" spans="1:12" ht="13.5">
      <c r="A38" s="122" t="s">
        <v>122</v>
      </c>
      <c r="B38" s="120"/>
      <c r="C38" s="172">
        <f>+C17+C27+C36</f>
        <v>0</v>
      </c>
      <c r="D38" s="172">
        <f>+D17+D27+D36</f>
        <v>654594828</v>
      </c>
      <c r="E38" s="171">
        <f>+E17+E27+E36</f>
        <v>2194023054</v>
      </c>
      <c r="F38" s="175">
        <f>+F17+F27+F36</f>
        <v>5229482778</v>
      </c>
      <c r="G38" s="172">
        <f>+G17+G27+G36</f>
        <v>6468845438</v>
      </c>
      <c r="H38" s="171">
        <f>+H17+H27+H36</f>
        <v>6468845438</v>
      </c>
      <c r="I38" s="174">
        <f>+I17+I27+I36</f>
        <v>4183713895</v>
      </c>
      <c r="J38" s="173">
        <f>+J17+J27+J36</f>
        <v>1792817712</v>
      </c>
      <c r="K38" s="172">
        <f>+K17+K27+K36</f>
        <v>1409069356</v>
      </c>
      <c r="L38" s="171">
        <f>+L17+L27+L36</f>
        <v>2016699520</v>
      </c>
    </row>
    <row r="39" spans="1:12" ht="13.5">
      <c r="A39" s="121" t="s">
        <v>121</v>
      </c>
      <c r="B39" s="120" t="s">
        <v>20</v>
      </c>
      <c r="C39" s="172">
        <v>0</v>
      </c>
      <c r="D39" s="172">
        <v>931225629</v>
      </c>
      <c r="E39" s="171">
        <v>-191663551</v>
      </c>
      <c r="F39" s="175">
        <v>-1041883073</v>
      </c>
      <c r="G39" s="172">
        <v>-1485430968</v>
      </c>
      <c r="H39" s="171">
        <v>-1485430968</v>
      </c>
      <c r="I39" s="174">
        <v>-1377672188</v>
      </c>
      <c r="J39" s="173">
        <v>-1623150191</v>
      </c>
      <c r="K39" s="172">
        <v>-1274849854</v>
      </c>
      <c r="L39" s="171">
        <v>-1620478735</v>
      </c>
    </row>
    <row r="40" spans="1:12" ht="13.5">
      <c r="A40" s="170" t="s">
        <v>120</v>
      </c>
      <c r="B40" s="129" t="s">
        <v>20</v>
      </c>
      <c r="C40" s="125">
        <f>+C38+C39</f>
        <v>0</v>
      </c>
      <c r="D40" s="125">
        <f>+D38+D39</f>
        <v>1585820457</v>
      </c>
      <c r="E40" s="124">
        <f>+E38+E39</f>
        <v>2002359503</v>
      </c>
      <c r="F40" s="128">
        <f>+F38+F39</f>
        <v>4187599705</v>
      </c>
      <c r="G40" s="125">
        <f>+G38+G39</f>
        <v>4983414470</v>
      </c>
      <c r="H40" s="124">
        <f>+H38+H39</f>
        <v>4983414470</v>
      </c>
      <c r="I40" s="127">
        <v>3322511447</v>
      </c>
      <c r="J40" s="126">
        <f>+J38+J39</f>
        <v>169667521</v>
      </c>
      <c r="K40" s="125">
        <f>+K38+K39</f>
        <v>134219502</v>
      </c>
      <c r="L40" s="124">
        <f>+L38+L39</f>
        <v>396220785</v>
      </c>
    </row>
    <row r="41" spans="1:12" ht="13.5">
      <c r="A41" s="107" t="s">
        <v>64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2" ht="13.5">
      <c r="A42" s="107" t="s">
        <v>119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2" ht="13.5">
      <c r="A43" s="107" t="s">
        <v>118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2020-11-23T19:59:56Z</dcterms:created>
  <dcterms:modified xsi:type="dcterms:W3CDTF">2020-11-23T20:07:45Z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